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elina.papesa\Documents\financijski izvještaji\2025\12-2025\"/>
    </mc:Choice>
  </mc:AlternateContent>
  <bookViews>
    <workbookView xWindow="0" yWindow="0" windowWidth="23040" windowHeight="9192"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F328" i="9"/>
  <c r="E328" i="9"/>
  <c r="B328" i="9" s="1"/>
  <c r="H327" i="9"/>
  <c r="G327" i="9"/>
  <c r="F327" i="9"/>
  <c r="H326" i="9"/>
  <c r="G326" i="9"/>
  <c r="E326" i="9" s="1"/>
  <c r="B326" i="9" s="1"/>
  <c r="F326" i="9"/>
  <c r="H325" i="9"/>
  <c r="E325" i="9" s="1"/>
  <c r="G325" i="9"/>
  <c r="F325" i="9"/>
  <c r="B325" i="9"/>
  <c r="H324" i="9"/>
  <c r="G324" i="9"/>
  <c r="E324" i="9" s="1"/>
  <c r="B324" i="9" s="1"/>
  <c r="F324" i="9"/>
  <c r="H323" i="9"/>
  <c r="G323" i="9"/>
  <c r="E323" i="9" s="1"/>
  <c r="F323" i="9"/>
  <c r="B323" i="9"/>
  <c r="H322" i="9"/>
  <c r="G322" i="9"/>
  <c r="F322" i="9"/>
  <c r="H321" i="9"/>
  <c r="E321" i="9" s="1"/>
  <c r="G321" i="9"/>
  <c r="F321" i="9"/>
  <c r="B321" i="9"/>
  <c r="H320" i="9"/>
  <c r="G320" i="9"/>
  <c r="F320" i="9"/>
  <c r="H319" i="9"/>
  <c r="G319" i="9"/>
  <c r="F319" i="9"/>
  <c r="H318" i="9"/>
  <c r="G318" i="9"/>
  <c r="F318" i="9"/>
  <c r="E318" i="9"/>
  <c r="B318" i="9" s="1"/>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F292" i="9" s="1"/>
  <c r="B292" i="9" s="1"/>
  <c r="L292" i="9"/>
  <c r="E292" i="9"/>
  <c r="M291" i="9"/>
  <c r="L291" i="9"/>
  <c r="F291" i="9" s="1"/>
  <c r="E291" i="9"/>
  <c r="B291" i="9" s="1"/>
  <c r="M290" i="9"/>
  <c r="F290" i="9" s="1"/>
  <c r="B290" i="9" s="1"/>
  <c r="L290" i="9"/>
  <c r="E290" i="9"/>
  <c r="M289" i="9"/>
  <c r="L289" i="9"/>
  <c r="F289" i="9" s="1"/>
  <c r="E289" i="9"/>
  <c r="B289" i="9" s="1"/>
  <c r="M288" i="9"/>
  <c r="F288" i="9" s="1"/>
  <c r="B288" i="9" s="1"/>
  <c r="L288" i="9"/>
  <c r="E288" i="9"/>
  <c r="M287" i="9"/>
  <c r="L287" i="9"/>
  <c r="F287" i="9" s="1"/>
  <c r="E287" i="9"/>
  <c r="B287" i="9" s="1"/>
  <c r="M286" i="9"/>
  <c r="F286" i="9" s="1"/>
  <c r="B286" i="9" s="1"/>
  <c r="L286" i="9"/>
  <c r="E286" i="9"/>
  <c r="M285" i="9"/>
  <c r="L285" i="9"/>
  <c r="F285" i="9" s="1"/>
  <c r="E285" i="9"/>
  <c r="B285" i="9" s="1"/>
  <c r="M284" i="9"/>
  <c r="F284" i="9" s="1"/>
  <c r="B284" i="9" s="1"/>
  <c r="L284" i="9"/>
  <c r="E284" i="9"/>
  <c r="M283" i="9"/>
  <c r="L283" i="9"/>
  <c r="F283" i="9" s="1"/>
  <c r="E283" i="9"/>
  <c r="B283" i="9" s="1"/>
  <c r="M282" i="9"/>
  <c r="F282" i="9" s="1"/>
  <c r="B282" i="9" s="1"/>
  <c r="L282" i="9"/>
  <c r="E282" i="9"/>
  <c r="M281" i="9"/>
  <c r="L281" i="9"/>
  <c r="F281" i="9" s="1"/>
  <c r="E281" i="9"/>
  <c r="B281" i="9" s="1"/>
  <c r="M280" i="9"/>
  <c r="F280" i="9" s="1"/>
  <c r="B280" i="9" s="1"/>
  <c r="L280" i="9"/>
  <c r="E280" i="9"/>
  <c r="M279" i="9"/>
  <c r="L279" i="9"/>
  <c r="F279" i="9" s="1"/>
  <c r="E279" i="9"/>
  <c r="B279" i="9" s="1"/>
  <c r="M278" i="9"/>
  <c r="F278" i="9" s="1"/>
  <c r="B278" i="9" s="1"/>
  <c r="L278" i="9"/>
  <c r="E278" i="9"/>
  <c r="M277" i="9"/>
  <c r="L277" i="9"/>
  <c r="F277" i="9" s="1"/>
  <c r="E277" i="9"/>
  <c r="B277" i="9" s="1"/>
  <c r="M276" i="9"/>
  <c r="F276" i="9" s="1"/>
  <c r="B276" i="9" s="1"/>
  <c r="L276" i="9"/>
  <c r="E276" i="9"/>
  <c r="M275" i="9"/>
  <c r="L275" i="9"/>
  <c r="F275" i="9" s="1"/>
  <c r="E275" i="9"/>
  <c r="B275" i="9" s="1"/>
  <c r="M274" i="9"/>
  <c r="F274" i="9" s="1"/>
  <c r="B274" i="9" s="1"/>
  <c r="L274" i="9"/>
  <c r="E274" i="9"/>
  <c r="M273" i="9"/>
  <c r="L273" i="9"/>
  <c r="F273" i="9" s="1"/>
  <c r="E273" i="9"/>
  <c r="B273" i="9" s="1"/>
  <c r="M272" i="9"/>
  <c r="F272" i="9" s="1"/>
  <c r="B272" i="9" s="1"/>
  <c r="L272" i="9"/>
  <c r="E272" i="9"/>
  <c r="M271" i="9"/>
  <c r="L271" i="9"/>
  <c r="F271" i="9" s="1"/>
  <c r="E271" i="9"/>
  <c r="B271" i="9" s="1"/>
  <c r="M270" i="9"/>
  <c r="F270" i="9" s="1"/>
  <c r="B270" i="9" s="1"/>
  <c r="L270" i="9"/>
  <c r="E270" i="9"/>
  <c r="M269" i="9"/>
  <c r="L269" i="9"/>
  <c r="F269" i="9" s="1"/>
  <c r="E269" i="9"/>
  <c r="B269" i="9" s="1"/>
  <c r="M268" i="9"/>
  <c r="F268" i="9" s="1"/>
  <c r="B268" i="9" s="1"/>
  <c r="L268" i="9"/>
  <c r="E268" i="9"/>
  <c r="M267" i="9"/>
  <c r="L267" i="9"/>
  <c r="F267" i="9" s="1"/>
  <c r="E267" i="9"/>
  <c r="B267" i="9" s="1"/>
  <c r="M266" i="9"/>
  <c r="F266" i="9" s="1"/>
  <c r="B266" i="9" s="1"/>
  <c r="L266" i="9"/>
  <c r="E266" i="9"/>
  <c r="M265" i="9"/>
  <c r="L265" i="9"/>
  <c r="F265" i="9" s="1"/>
  <c r="E265" i="9"/>
  <c r="B265" i="9" s="1"/>
  <c r="M264" i="9"/>
  <c r="F264" i="9" s="1"/>
  <c r="B264" i="9" s="1"/>
  <c r="L264" i="9"/>
  <c r="E264" i="9"/>
  <c r="M263" i="9"/>
  <c r="L263" i="9"/>
  <c r="F263" i="9" s="1"/>
  <c r="E263" i="9"/>
  <c r="B263" i="9" s="1"/>
  <c r="M262" i="9"/>
  <c r="F262" i="9" s="1"/>
  <c r="B262" i="9" s="1"/>
  <c r="L262" i="9"/>
  <c r="E262" i="9"/>
  <c r="M261" i="9"/>
  <c r="L261" i="9"/>
  <c r="F261" i="9" s="1"/>
  <c r="E261" i="9"/>
  <c r="B261" i="9" s="1"/>
  <c r="M260" i="9"/>
  <c r="F260" i="9" s="1"/>
  <c r="B260" i="9" s="1"/>
  <c r="L260" i="9"/>
  <c r="E260" i="9"/>
  <c r="M259" i="9"/>
  <c r="L259" i="9"/>
  <c r="F259" i="9" s="1"/>
  <c r="E259" i="9"/>
  <c r="B259" i="9" s="1"/>
  <c r="M258" i="9"/>
  <c r="F258" i="9" s="1"/>
  <c r="L258" i="9"/>
  <c r="E258" i="9"/>
  <c r="B258" i="9"/>
  <c r="M257" i="9"/>
  <c r="L257" i="9"/>
  <c r="F257" i="9" s="1"/>
  <c r="E257" i="9"/>
  <c r="B257" i="9" s="1"/>
  <c r="M256" i="9"/>
  <c r="F256" i="9" s="1"/>
  <c r="L256" i="9"/>
  <c r="E256" i="9"/>
  <c r="B256" i="9"/>
  <c r="M255" i="9"/>
  <c r="L255" i="9"/>
  <c r="F255" i="9" s="1"/>
  <c r="E255" i="9"/>
  <c r="B255" i="9" s="1"/>
  <c r="M254" i="9"/>
  <c r="F254" i="9" s="1"/>
  <c r="B254" i="9" s="1"/>
  <c r="L254" i="9"/>
  <c r="E254" i="9"/>
  <c r="M253" i="9"/>
  <c r="L253" i="9"/>
  <c r="F253" i="9" s="1"/>
  <c r="E253" i="9"/>
  <c r="B253" i="9" s="1"/>
  <c r="M252" i="9"/>
  <c r="F252" i="9" s="1"/>
  <c r="B252" i="9" s="1"/>
  <c r="L252" i="9"/>
  <c r="E252" i="9"/>
  <c r="M251" i="9"/>
  <c r="L251" i="9"/>
  <c r="F251" i="9" s="1"/>
  <c r="E251" i="9"/>
  <c r="B251" i="9" s="1"/>
  <c r="M250" i="9"/>
  <c r="F250" i="9" s="1"/>
  <c r="L250" i="9"/>
  <c r="E250" i="9"/>
  <c r="B250" i="9"/>
  <c r="M249" i="9"/>
  <c r="L249" i="9"/>
  <c r="F249" i="9" s="1"/>
  <c r="E249" i="9"/>
  <c r="B249" i="9" s="1"/>
  <c r="M248" i="9"/>
  <c r="F248" i="9" s="1"/>
  <c r="L248" i="9"/>
  <c r="E248" i="9"/>
  <c r="B248" i="9"/>
  <c r="M247" i="9"/>
  <c r="L247" i="9"/>
  <c r="F247" i="9" s="1"/>
  <c r="E247" i="9"/>
  <c r="B247" i="9" s="1"/>
  <c r="M246" i="9"/>
  <c r="F246" i="9" s="1"/>
  <c r="B246" i="9" s="1"/>
  <c r="L246" i="9"/>
  <c r="E246" i="9"/>
  <c r="M245" i="9"/>
  <c r="L245" i="9"/>
  <c r="F245" i="9" s="1"/>
  <c r="E245" i="9"/>
  <c r="B245" i="9" s="1"/>
  <c r="M244" i="9"/>
  <c r="F244" i="9" s="1"/>
  <c r="B244" i="9" s="1"/>
  <c r="L244" i="9"/>
  <c r="E244" i="9"/>
  <c r="M243" i="9"/>
  <c r="L243" i="9"/>
  <c r="E243" i="9"/>
  <c r="M242" i="9"/>
  <c r="F242" i="9" s="1"/>
  <c r="B242" i="9" s="1"/>
  <c r="L242" i="9"/>
  <c r="E242" i="9"/>
  <c r="M241" i="9"/>
  <c r="L241" i="9"/>
  <c r="F241" i="9" s="1"/>
  <c r="E241" i="9"/>
  <c r="B241" i="9" s="1"/>
  <c r="M240" i="9"/>
  <c r="F240" i="9" s="1"/>
  <c r="L240" i="9"/>
  <c r="E240" i="9"/>
  <c r="B240" i="9"/>
  <c r="M239" i="9"/>
  <c r="L239" i="9"/>
  <c r="E239" i="9"/>
  <c r="M238" i="9"/>
  <c r="F238" i="9" s="1"/>
  <c r="B238" i="9" s="1"/>
  <c r="L238" i="9"/>
  <c r="E238" i="9"/>
  <c r="M237" i="9"/>
  <c r="L237" i="9"/>
  <c r="E237" i="9"/>
  <c r="M236" i="9"/>
  <c r="L236" i="9"/>
  <c r="E236" i="9"/>
  <c r="M235" i="9"/>
  <c r="L235" i="9"/>
  <c r="F235" i="9" s="1"/>
  <c r="E235" i="9"/>
  <c r="B235" i="9" s="1"/>
  <c r="M234" i="9"/>
  <c r="F234" i="9" s="1"/>
  <c r="L234" i="9"/>
  <c r="E234" i="9"/>
  <c r="B234" i="9"/>
  <c r="M233" i="9"/>
  <c r="L233" i="9"/>
  <c r="F233" i="9" s="1"/>
  <c r="E233" i="9"/>
  <c r="B233" i="9" s="1"/>
  <c r="M232" i="9"/>
  <c r="F232" i="9" s="1"/>
  <c r="L232" i="9"/>
  <c r="E232" i="9"/>
  <c r="B232" i="9"/>
  <c r="M231" i="9"/>
  <c r="L231" i="9"/>
  <c r="F231" i="9" s="1"/>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E164" i="9" s="1"/>
  <c r="B164" i="9" s="1"/>
  <c r="F164" i="9"/>
  <c r="H163" i="9"/>
  <c r="G163" i="9"/>
  <c r="F163" i="9"/>
  <c r="E163" i="9"/>
  <c r="B163" i="9" s="1"/>
  <c r="H162" i="9"/>
  <c r="G162" i="9"/>
  <c r="F162" i="9"/>
  <c r="E162" i="9"/>
  <c r="B162" i="9" s="1"/>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c r="H58" i="9"/>
  <c r="G58" i="9"/>
  <c r="F58" i="9"/>
  <c r="E58" i="9"/>
  <c r="B58" i="9" s="1"/>
  <c r="H57" i="9"/>
  <c r="E57" i="9" s="1"/>
  <c r="B57" i="9" s="1"/>
  <c r="G57" i="9"/>
  <c r="F57" i="9"/>
  <c r="H56" i="9"/>
  <c r="G56" i="9"/>
  <c r="F56" i="9"/>
  <c r="H55" i="9"/>
  <c r="G55" i="9"/>
  <c r="F55" i="9"/>
  <c r="H54" i="9"/>
  <c r="E54" i="9" s="1"/>
  <c r="B54" i="9" s="1"/>
  <c r="G54" i="9"/>
  <c r="F54" i="9"/>
  <c r="H53" i="9"/>
  <c r="G53" i="9"/>
  <c r="F53" i="9"/>
  <c r="E53" i="9"/>
  <c r="B53" i="9" s="1"/>
  <c r="H52" i="9"/>
  <c r="G52" i="9"/>
  <c r="F52" i="9"/>
  <c r="H51" i="9"/>
  <c r="G51" i="9"/>
  <c r="F51" i="9"/>
  <c r="H50" i="9"/>
  <c r="G50" i="9"/>
  <c r="F50" i="9"/>
  <c r="E50" i="9"/>
  <c r="B50" i="9" s="1"/>
  <c r="H49" i="9"/>
  <c r="E49" i="9" s="1"/>
  <c r="B49" i="9" s="1"/>
  <c r="G49" i="9"/>
  <c r="F49" i="9"/>
  <c r="H48" i="9"/>
  <c r="G48" i="9"/>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1" i="8" s="1"/>
  <c r="D45" i="8" s="1"/>
  <c r="D52" i="8"/>
  <c r="D46" i="8"/>
  <c r="D37" i="8"/>
  <c r="D27" i="8"/>
  <c r="D25" i="8"/>
  <c r="C1602" i="1" s="1"/>
  <c r="H1602" i="1" s="1"/>
  <c r="D18" i="8"/>
  <c r="D8" i="8"/>
  <c r="D6"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C1278" i="1" s="1"/>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E256" i="5"/>
  <c r="F256" i="5" s="1"/>
  <c r="D256" i="5"/>
  <c r="D255" i="5"/>
  <c r="F254" i="5"/>
  <c r="F253" i="5"/>
  <c r="E252" i="5"/>
  <c r="F252" i="5"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D147" i="5" s="1"/>
  <c r="F149" i="5"/>
  <c r="F148" i="5"/>
  <c r="F146" i="5"/>
  <c r="F145" i="5"/>
  <c r="F144" i="5"/>
  <c r="E143" i="5"/>
  <c r="D1148" i="1" s="1"/>
  <c r="D143" i="5"/>
  <c r="F143" i="5" s="1"/>
  <c r="F142" i="5"/>
  <c r="F141" i="5"/>
  <c r="F140" i="5"/>
  <c r="F139" i="5"/>
  <c r="F138" i="5"/>
  <c r="F137" i="5"/>
  <c r="E136" i="5"/>
  <c r="D136" i="5"/>
  <c r="D135" i="5" s="1"/>
  <c r="F135" i="5" s="1"/>
  <c r="F134" i="5"/>
  <c r="F133" i="5"/>
  <c r="F132" i="5"/>
  <c r="F131" i="5"/>
  <c r="F130" i="5"/>
  <c r="F129" i="5"/>
  <c r="F128" i="5"/>
  <c r="F127" i="5"/>
  <c r="E127" i="5"/>
  <c r="D1132" i="1" s="1"/>
  <c r="H1132" i="1" s="1"/>
  <c r="D127" i="5"/>
  <c r="F126" i="5"/>
  <c r="F125" i="5"/>
  <c r="F124" i="5"/>
  <c r="F123" i="5"/>
  <c r="F122" i="5"/>
  <c r="F121" i="5"/>
  <c r="F120" i="5"/>
  <c r="E120" i="5"/>
  <c r="D1125"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F82" i="5"/>
  <c r="E82" i="5"/>
  <c r="D82" i="5"/>
  <c r="F81" i="5"/>
  <c r="F80" i="5"/>
  <c r="F79" i="5"/>
  <c r="F78" i="5"/>
  <c r="F77" i="5"/>
  <c r="F76" i="5"/>
  <c r="E76" i="5"/>
  <c r="D76" i="5"/>
  <c r="F75" i="5"/>
  <c r="F74" i="5"/>
  <c r="F73" i="5"/>
  <c r="F72" i="5"/>
  <c r="F71" i="5"/>
  <c r="E71" i="5"/>
  <c r="E70" i="5" s="1"/>
  <c r="D1075" i="1" s="1"/>
  <c r="G1075" i="1" s="1"/>
  <c r="D71" i="5"/>
  <c r="D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30" i="4"/>
  <c r="E428" i="4"/>
  <c r="F428" i="4" s="1"/>
  <c r="D428" i="4"/>
  <c r="F427" i="4"/>
  <c r="E427" i="4"/>
  <c r="D427" i="4"/>
  <c r="E426" i="4"/>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E373" i="4"/>
  <c r="D368" i="1" s="1"/>
  <c r="F372" i="4"/>
  <c r="F371" i="4"/>
  <c r="F370" i="4"/>
  <c r="F369" i="4"/>
  <c r="F368" i="4"/>
  <c r="F367" i="4"/>
  <c r="F366" i="4"/>
  <c r="E366" i="4"/>
  <c r="D366" i="4"/>
  <c r="F365" i="4"/>
  <c r="F364" i="4"/>
  <c r="F363" i="4"/>
  <c r="E362" i="4"/>
  <c r="D362" i="4"/>
  <c r="D361" i="4" s="1"/>
  <c r="F361" i="4" s="1"/>
  <c r="E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1" i="4" s="1"/>
  <c r="E321" i="4"/>
  <c r="F320" i="4"/>
  <c r="F319" i="4"/>
  <c r="F318" i="4"/>
  <c r="F317" i="4"/>
  <c r="F316" i="4"/>
  <c r="F315" i="4"/>
  <c r="F314" i="4"/>
  <c r="E314" i="4"/>
  <c r="D314" i="4"/>
  <c r="F313" i="4"/>
  <c r="F312" i="4"/>
  <c r="F311" i="4"/>
  <c r="E310" i="4"/>
  <c r="D310" i="4"/>
  <c r="D309" i="4" s="1"/>
  <c r="F309" i="4" s="1"/>
  <c r="E309" i="4"/>
  <c r="E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E135" i="4"/>
  <c r="F135" i="4" s="1"/>
  <c r="D135" i="4"/>
  <c r="D134" i="4" s="1"/>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41" i="3"/>
  <c r="G41" i="3"/>
  <c r="B41" i="3"/>
  <c r="I40" i="3"/>
  <c r="G40" i="3"/>
  <c r="B40"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C1686" i="1"/>
  <c r="H1686" i="1" s="1"/>
  <c r="H1685" i="1"/>
  <c r="G1685" i="1"/>
  <c r="C1685" i="1"/>
  <c r="C1684" i="1"/>
  <c r="H1684" i="1" s="1"/>
  <c r="C1683" i="1"/>
  <c r="H1683" i="1" s="1"/>
  <c r="H1682" i="1"/>
  <c r="G1682" i="1"/>
  <c r="C1682" i="1"/>
  <c r="H1681" i="1"/>
  <c r="C1681" i="1"/>
  <c r="G1681" i="1" s="1"/>
  <c r="C1680" i="1"/>
  <c r="H1680" i="1" s="1"/>
  <c r="C1679" i="1"/>
  <c r="H1679" i="1" s="1"/>
  <c r="H1678" i="1"/>
  <c r="G1678" i="1"/>
  <c r="C1678" i="1"/>
  <c r="H1677" i="1"/>
  <c r="G1677" i="1"/>
  <c r="C1677" i="1"/>
  <c r="C1676" i="1"/>
  <c r="H1676" i="1" s="1"/>
  <c r="C1675" i="1"/>
  <c r="H1675" i="1" s="1"/>
  <c r="H1674" i="1"/>
  <c r="G1674" i="1"/>
  <c r="C1674" i="1"/>
  <c r="H1673" i="1"/>
  <c r="G1673" i="1"/>
  <c r="C1673" i="1"/>
  <c r="C1672" i="1"/>
  <c r="H1672" i="1" s="1"/>
  <c r="C1671" i="1"/>
  <c r="H1671" i="1" s="1"/>
  <c r="H1670" i="1"/>
  <c r="G1670" i="1"/>
  <c r="C1670" i="1"/>
  <c r="H1669" i="1"/>
  <c r="G1669" i="1"/>
  <c r="C1669" i="1"/>
  <c r="C1668" i="1"/>
  <c r="H1668" i="1" s="1"/>
  <c r="C1667" i="1"/>
  <c r="H1667" i="1" s="1"/>
  <c r="H1666" i="1"/>
  <c r="G1666" i="1"/>
  <c r="C1666" i="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5" i="1" s="1"/>
  <c r="H1654" i="1"/>
  <c r="G1654" i="1"/>
  <c r="C1654" i="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H1641" i="1"/>
  <c r="G1641" i="1"/>
  <c r="C1641" i="1"/>
  <c r="C1640" i="1"/>
  <c r="C1639" i="1"/>
  <c r="H1639" i="1" s="1"/>
  <c r="H1638" i="1"/>
  <c r="G1638" i="1"/>
  <c r="C1638" i="1"/>
  <c r="H1637" i="1"/>
  <c r="G1637" i="1"/>
  <c r="C1637" i="1"/>
  <c r="C1636" i="1"/>
  <c r="C1635" i="1"/>
  <c r="H1635" i="1" s="1"/>
  <c r="H1634" i="1"/>
  <c r="G1634" i="1"/>
  <c r="C1634" i="1"/>
  <c r="H1633" i="1"/>
  <c r="G1633" i="1"/>
  <c r="C1633" i="1"/>
  <c r="C1632" i="1"/>
  <c r="C1631" i="1"/>
  <c r="H1631" i="1" s="1"/>
  <c r="H1630" i="1"/>
  <c r="G1630" i="1"/>
  <c r="C1630" i="1"/>
  <c r="H1629" i="1"/>
  <c r="G1629" i="1"/>
  <c r="C1629" i="1"/>
  <c r="C1628" i="1"/>
  <c r="C1627" i="1"/>
  <c r="H1627" i="1" s="1"/>
  <c r="H1626" i="1"/>
  <c r="G1626" i="1"/>
  <c r="C1626" i="1"/>
  <c r="H1625" i="1"/>
  <c r="G1625" i="1"/>
  <c r="C1625" i="1"/>
  <c r="C1624" i="1"/>
  <c r="C1623" i="1"/>
  <c r="H1623" i="1" s="1"/>
  <c r="H1622" i="1"/>
  <c r="G1622" i="1"/>
  <c r="C1622" i="1"/>
  <c r="C1620" i="1"/>
  <c r="C1619" i="1"/>
  <c r="H1619" i="1" s="1"/>
  <c r="H1618" i="1"/>
  <c r="G1618" i="1"/>
  <c r="C1618" i="1"/>
  <c r="H1617" i="1"/>
  <c r="G1617" i="1"/>
  <c r="C1617" i="1"/>
  <c r="C1616" i="1"/>
  <c r="C1615" i="1"/>
  <c r="H1615" i="1" s="1"/>
  <c r="H1614" i="1"/>
  <c r="G1614" i="1"/>
  <c r="C1614" i="1"/>
  <c r="H1613" i="1"/>
  <c r="C1613" i="1"/>
  <c r="G1613" i="1" s="1"/>
  <c r="C1612" i="1"/>
  <c r="C1611" i="1"/>
  <c r="H1611" i="1" s="1"/>
  <c r="H1610" i="1"/>
  <c r="G1610" i="1"/>
  <c r="C1610" i="1"/>
  <c r="H1609" i="1"/>
  <c r="G1609" i="1"/>
  <c r="C1609" i="1"/>
  <c r="C1608" i="1"/>
  <c r="C1607" i="1"/>
  <c r="H1607" i="1" s="1"/>
  <c r="C1606" i="1"/>
  <c r="H1606" i="1" s="1"/>
  <c r="C1605" i="1"/>
  <c r="H1605" i="1" s="1"/>
  <c r="C1604" i="1"/>
  <c r="C1603" i="1"/>
  <c r="H1603" i="1" s="1"/>
  <c r="C1601" i="1"/>
  <c r="H1601" i="1" s="1"/>
  <c r="C1600" i="1"/>
  <c r="C1599" i="1"/>
  <c r="H1599" i="1" s="1"/>
  <c r="H1598" i="1"/>
  <c r="G1598" i="1"/>
  <c r="C1598" i="1"/>
  <c r="H1597" i="1"/>
  <c r="G1597" i="1"/>
  <c r="C1597" i="1"/>
  <c r="C1596" i="1"/>
  <c r="C1595" i="1"/>
  <c r="H1595" i="1" s="1"/>
  <c r="C1594" i="1"/>
  <c r="H1594" i="1" s="1"/>
  <c r="C1593" i="1"/>
  <c r="H1593" i="1" s="1"/>
  <c r="C1592" i="1"/>
  <c r="C1591" i="1"/>
  <c r="H1591" i="1" s="1"/>
  <c r="H1590" i="1"/>
  <c r="G1590" i="1"/>
  <c r="C1590" i="1"/>
  <c r="H1589" i="1"/>
  <c r="G1589" i="1"/>
  <c r="C1589" i="1"/>
  <c r="C1588" i="1"/>
  <c r="C1587" i="1"/>
  <c r="H1587" i="1" s="1"/>
  <c r="C1586" i="1"/>
  <c r="H1586" i="1" s="1"/>
  <c r="C1585" i="1"/>
  <c r="H1585" i="1" s="1"/>
  <c r="C1584" i="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C1573" i="1"/>
  <c r="J1573" i="1" s="1"/>
  <c r="H1572" i="1"/>
  <c r="G1572" i="1"/>
  <c r="D1572" i="1"/>
  <c r="C1572" i="1"/>
  <c r="H1571" i="1"/>
  <c r="G1571" i="1"/>
  <c r="D1571" i="1"/>
  <c r="C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D1563" i="1"/>
  <c r="C1563" i="1"/>
  <c r="H1562" i="1"/>
  <c r="G1562" i="1"/>
  <c r="I1562" i="1" s="1"/>
  <c r="D1562" i="1"/>
  <c r="C1562" i="1"/>
  <c r="J1562" i="1" s="1"/>
  <c r="D1561" i="1"/>
  <c r="C1561" i="1"/>
  <c r="H1560" i="1"/>
  <c r="G1560" i="1"/>
  <c r="I1560" i="1" s="1"/>
  <c r="D1560" i="1"/>
  <c r="C1560" i="1"/>
  <c r="J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G1547" i="1" s="1"/>
  <c r="J1546" i="1"/>
  <c r="D1546" i="1"/>
  <c r="C1546" i="1"/>
  <c r="H1545" i="1"/>
  <c r="D1545" i="1"/>
  <c r="C1545" i="1"/>
  <c r="G1545" i="1" s="1"/>
  <c r="I1545" i="1" s="1"/>
  <c r="J1544" i="1"/>
  <c r="D1544" i="1"/>
  <c r="C1544" i="1"/>
  <c r="H1543" i="1"/>
  <c r="D1543" i="1"/>
  <c r="C1543" i="1"/>
  <c r="G1543" i="1" s="1"/>
  <c r="D1542" i="1"/>
  <c r="J1542" i="1" s="1"/>
  <c r="C1542" i="1"/>
  <c r="H1541" i="1"/>
  <c r="D1541" i="1"/>
  <c r="C1541" i="1"/>
  <c r="G1541" i="1" s="1"/>
  <c r="I1541" i="1" s="1"/>
  <c r="H1540" i="1"/>
  <c r="D1540" i="1"/>
  <c r="C1540" i="1"/>
  <c r="G1540" i="1" s="1"/>
  <c r="D1539" i="1"/>
  <c r="H1539" i="1" s="1"/>
  <c r="C1539" i="1"/>
  <c r="C1538" i="1"/>
  <c r="D1537" i="1"/>
  <c r="H1536" i="1"/>
  <c r="D1536" i="1"/>
  <c r="C1536" i="1"/>
  <c r="G1536" i="1" s="1"/>
  <c r="D1535" i="1"/>
  <c r="C1535" i="1"/>
  <c r="G1535" i="1" s="1"/>
  <c r="D1534" i="1"/>
  <c r="C1534" i="1"/>
  <c r="G1534" i="1" s="1"/>
  <c r="H1533" i="1"/>
  <c r="D1533" i="1"/>
  <c r="C1533" i="1"/>
  <c r="G1533" i="1" s="1"/>
  <c r="H1532" i="1"/>
  <c r="D1532" i="1"/>
  <c r="C1532" i="1"/>
  <c r="G1532" i="1" s="1"/>
  <c r="D1531" i="1"/>
  <c r="C1531" i="1"/>
  <c r="G1531" i="1" s="1"/>
  <c r="D1530" i="1"/>
  <c r="C1530" i="1"/>
  <c r="G1530" i="1" s="1"/>
  <c r="H1529" i="1"/>
  <c r="D1529" i="1"/>
  <c r="C1529" i="1"/>
  <c r="G1529" i="1" s="1"/>
  <c r="H1528" i="1"/>
  <c r="D1528" i="1"/>
  <c r="C1528" i="1"/>
  <c r="G1528" i="1" s="1"/>
  <c r="D1527" i="1"/>
  <c r="C1527" i="1"/>
  <c r="G1527" i="1" s="1"/>
  <c r="D1526" i="1"/>
  <c r="C1526" i="1"/>
  <c r="G1526" i="1" s="1"/>
  <c r="D1525" i="1"/>
  <c r="H1524" i="1"/>
  <c r="D1524" i="1"/>
  <c r="C1524" i="1"/>
  <c r="G1524" i="1" s="1"/>
  <c r="D1523" i="1"/>
  <c r="C1523" i="1"/>
  <c r="G1523" i="1" s="1"/>
  <c r="D1522" i="1"/>
  <c r="C1522" i="1"/>
  <c r="G1522" i="1" s="1"/>
  <c r="H1521" i="1"/>
  <c r="D1521" i="1"/>
  <c r="C1521" i="1"/>
  <c r="G1521" i="1" s="1"/>
  <c r="H1520" i="1"/>
  <c r="D1520" i="1"/>
  <c r="C1520" i="1"/>
  <c r="G1520" i="1" s="1"/>
  <c r="D1519" i="1"/>
  <c r="C1519" i="1"/>
  <c r="G1519" i="1" s="1"/>
  <c r="D1518" i="1"/>
  <c r="C1518" i="1"/>
  <c r="G1518" i="1" s="1"/>
  <c r="H1517" i="1"/>
  <c r="D1517" i="1"/>
  <c r="C1517" i="1"/>
  <c r="G1517" i="1" s="1"/>
  <c r="D1516" i="1"/>
  <c r="H1516" i="1" s="1"/>
  <c r="C1516" i="1"/>
  <c r="D1515" i="1"/>
  <c r="C1515" i="1"/>
  <c r="G1515" i="1" s="1"/>
  <c r="D1514" i="1"/>
  <c r="C1514" i="1"/>
  <c r="H1513" i="1"/>
  <c r="D1513" i="1"/>
  <c r="C1513" i="1"/>
  <c r="G1513" i="1" s="1"/>
  <c r="H1512" i="1"/>
  <c r="D1512" i="1"/>
  <c r="C1512" i="1"/>
  <c r="G1512" i="1" s="1"/>
  <c r="D1511" i="1"/>
  <c r="C1511" i="1"/>
  <c r="G1511" i="1" s="1"/>
  <c r="D1510" i="1"/>
  <c r="C1510" i="1"/>
  <c r="G1510" i="1" s="1"/>
  <c r="H1509" i="1"/>
  <c r="D1509" i="1"/>
  <c r="C1509" i="1"/>
  <c r="G1509" i="1" s="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D1426" i="1"/>
  <c r="C1426" i="1"/>
  <c r="G1426" i="1" s="1"/>
  <c r="D1425" i="1"/>
  <c r="C1425" i="1"/>
  <c r="G1425" i="1" s="1"/>
  <c r="H1424" i="1"/>
  <c r="D1424" i="1"/>
  <c r="C1424" i="1"/>
  <c r="G1424" i="1" s="1"/>
  <c r="H1423" i="1"/>
  <c r="D1423" i="1"/>
  <c r="C1423" i="1"/>
  <c r="G1423" i="1" s="1"/>
  <c r="D1422" i="1"/>
  <c r="C1422" i="1"/>
  <c r="G1422" i="1" s="1"/>
  <c r="D1421" i="1"/>
  <c r="C1421" i="1"/>
  <c r="G1421" i="1" s="1"/>
  <c r="H1420" i="1"/>
  <c r="D1420" i="1"/>
  <c r="C1420" i="1"/>
  <c r="G1420" i="1" s="1"/>
  <c r="H1419" i="1"/>
  <c r="D1419" i="1"/>
  <c r="C1419" i="1"/>
  <c r="G1419" i="1" s="1"/>
  <c r="D1418" i="1"/>
  <c r="C1418" i="1"/>
  <c r="G1418" i="1" s="1"/>
  <c r="D1417" i="1"/>
  <c r="C1417" i="1"/>
  <c r="G1417" i="1" s="1"/>
  <c r="H1416" i="1"/>
  <c r="D1416" i="1"/>
  <c r="C1416" i="1"/>
  <c r="G1416" i="1" s="1"/>
  <c r="H1415" i="1"/>
  <c r="D1415" i="1"/>
  <c r="C1415" i="1"/>
  <c r="G1415" i="1" s="1"/>
  <c r="D1414" i="1"/>
  <c r="C1414" i="1"/>
  <c r="G1414" i="1" s="1"/>
  <c r="D1413" i="1"/>
  <c r="C1413" i="1"/>
  <c r="G1413" i="1" s="1"/>
  <c r="H1412" i="1"/>
  <c r="D1412" i="1"/>
  <c r="C1412" i="1"/>
  <c r="G1412" i="1" s="1"/>
  <c r="H1411" i="1"/>
  <c r="D1411" i="1"/>
  <c r="C1411" i="1"/>
  <c r="G1411" i="1" s="1"/>
  <c r="D1410" i="1"/>
  <c r="C1410" i="1"/>
  <c r="G1410" i="1" s="1"/>
  <c r="D1409" i="1"/>
  <c r="C1409" i="1"/>
  <c r="G1409" i="1" s="1"/>
  <c r="H1408" i="1"/>
  <c r="D1408" i="1"/>
  <c r="C1408" i="1"/>
  <c r="G1408" i="1" s="1"/>
  <c r="H1407" i="1"/>
  <c r="D1407" i="1"/>
  <c r="C1407" i="1"/>
  <c r="G1407" i="1" s="1"/>
  <c r="D1406" i="1"/>
  <c r="C1406" i="1"/>
  <c r="G1406" i="1" s="1"/>
  <c r="D1405" i="1"/>
  <c r="C1405" i="1"/>
  <c r="G1405" i="1" s="1"/>
  <c r="H1404" i="1"/>
  <c r="D1404" i="1"/>
  <c r="C1404" i="1"/>
  <c r="G1404" i="1" s="1"/>
  <c r="H1403" i="1"/>
  <c r="D1403" i="1"/>
  <c r="C1403" i="1"/>
  <c r="G1403" i="1" s="1"/>
  <c r="D1402" i="1"/>
  <c r="C1402" i="1"/>
  <c r="G1402" i="1" s="1"/>
  <c r="D1401" i="1"/>
  <c r="C1401" i="1"/>
  <c r="H1401" i="1" s="1"/>
  <c r="H1400" i="1"/>
  <c r="D1400" i="1"/>
  <c r="C1400" i="1"/>
  <c r="G1400" i="1" s="1"/>
  <c r="H1399" i="1"/>
  <c r="D1399" i="1"/>
  <c r="C1399" i="1"/>
  <c r="G1399" i="1" s="1"/>
  <c r="D1398" i="1"/>
  <c r="C1398" i="1"/>
  <c r="G1398" i="1" s="1"/>
  <c r="D1397" i="1"/>
  <c r="C1397" i="1"/>
  <c r="G1397" i="1" s="1"/>
  <c r="H1396" i="1"/>
  <c r="D1396" i="1"/>
  <c r="C1396" i="1"/>
  <c r="G1396" i="1" s="1"/>
  <c r="H1395" i="1"/>
  <c r="D1395" i="1"/>
  <c r="C1395" i="1"/>
  <c r="G1395" i="1" s="1"/>
  <c r="D1394" i="1"/>
  <c r="C1394" i="1"/>
  <c r="G1394" i="1" s="1"/>
  <c r="D1393" i="1"/>
  <c r="C1393" i="1"/>
  <c r="G1393" i="1" s="1"/>
  <c r="H1392" i="1"/>
  <c r="D1392" i="1"/>
  <c r="C1392" i="1"/>
  <c r="G1392" i="1" s="1"/>
  <c r="H1391" i="1"/>
  <c r="D1391" i="1"/>
  <c r="C1391" i="1"/>
  <c r="G1391" i="1" s="1"/>
  <c r="D1390" i="1"/>
  <c r="C1390" i="1"/>
  <c r="G1390" i="1" s="1"/>
  <c r="D1389" i="1"/>
  <c r="C1389" i="1"/>
  <c r="D1388" i="1"/>
  <c r="C1388" i="1"/>
  <c r="D1387" i="1"/>
  <c r="C1387" i="1"/>
  <c r="D1386" i="1"/>
  <c r="C1386" i="1"/>
  <c r="D1385" i="1"/>
  <c r="C1385" i="1"/>
  <c r="H1384" i="1"/>
  <c r="D1384" i="1"/>
  <c r="C1384" i="1"/>
  <c r="G1384" i="1" s="1"/>
  <c r="D1383" i="1"/>
  <c r="C1383" i="1"/>
  <c r="D1382" i="1"/>
  <c r="C1382" i="1"/>
  <c r="G1382" i="1" s="1"/>
  <c r="D1381" i="1"/>
  <c r="C1381" i="1"/>
  <c r="G1381" i="1" s="1"/>
  <c r="H1380" i="1"/>
  <c r="D1380" i="1"/>
  <c r="C1380" i="1"/>
  <c r="G1380" i="1" s="1"/>
  <c r="H1379" i="1"/>
  <c r="D1379" i="1"/>
  <c r="C1379" i="1"/>
  <c r="G1379" i="1" s="1"/>
  <c r="D1378" i="1"/>
  <c r="C1378" i="1"/>
  <c r="G1378" i="1" s="1"/>
  <c r="D1377" i="1"/>
  <c r="C1377" i="1"/>
  <c r="G1377" i="1" s="1"/>
  <c r="H1376" i="1"/>
  <c r="D1376" i="1"/>
  <c r="C1376" i="1"/>
  <c r="G1376" i="1" s="1"/>
  <c r="H1375" i="1"/>
  <c r="D1375" i="1"/>
  <c r="C1375" i="1"/>
  <c r="G1375" i="1" s="1"/>
  <c r="D1374" i="1"/>
  <c r="C1374" i="1"/>
  <c r="G1374" i="1" s="1"/>
  <c r="D1373" i="1"/>
  <c r="C1373" i="1"/>
  <c r="G1373" i="1" s="1"/>
  <c r="H1372" i="1"/>
  <c r="D1372" i="1"/>
  <c r="C1372" i="1"/>
  <c r="G1372" i="1" s="1"/>
  <c r="H1371" i="1"/>
  <c r="D1371" i="1"/>
  <c r="C1371" i="1"/>
  <c r="G1371" i="1" s="1"/>
  <c r="D1370" i="1"/>
  <c r="C1370" i="1"/>
  <c r="G1370" i="1" s="1"/>
  <c r="D1369" i="1"/>
  <c r="C1369" i="1"/>
  <c r="G1369" i="1" s="1"/>
  <c r="H1368" i="1"/>
  <c r="D1368" i="1"/>
  <c r="C1368" i="1"/>
  <c r="G1368" i="1" s="1"/>
  <c r="H1367" i="1"/>
  <c r="D1367" i="1"/>
  <c r="C1367" i="1"/>
  <c r="G1367" i="1" s="1"/>
  <c r="D1366" i="1"/>
  <c r="C1366" i="1"/>
  <c r="G1366" i="1" s="1"/>
  <c r="D1365" i="1"/>
  <c r="C1365" i="1"/>
  <c r="G1365" i="1" s="1"/>
  <c r="H1364" i="1"/>
  <c r="D1364" i="1"/>
  <c r="C1364" i="1"/>
  <c r="G1364" i="1" s="1"/>
  <c r="H1363" i="1"/>
  <c r="D1363" i="1"/>
  <c r="C1363" i="1"/>
  <c r="G1363" i="1" s="1"/>
  <c r="D1362" i="1"/>
  <c r="C1362" i="1"/>
  <c r="G1362" i="1" s="1"/>
  <c r="D1361" i="1"/>
  <c r="C1361" i="1"/>
  <c r="G1361" i="1" s="1"/>
  <c r="H1360" i="1"/>
  <c r="D1360" i="1"/>
  <c r="C1360" i="1"/>
  <c r="G1360" i="1" s="1"/>
  <c r="H1359" i="1"/>
  <c r="D1359" i="1"/>
  <c r="C1359" i="1"/>
  <c r="G1359" i="1" s="1"/>
  <c r="D1358" i="1"/>
  <c r="C1358" i="1"/>
  <c r="G1358" i="1" s="1"/>
  <c r="D1357" i="1"/>
  <c r="C1357" i="1"/>
  <c r="G1357" i="1" s="1"/>
  <c r="H1356" i="1"/>
  <c r="D1356" i="1"/>
  <c r="C1356" i="1"/>
  <c r="H1355" i="1"/>
  <c r="D1355" i="1"/>
  <c r="C1355" i="1"/>
  <c r="D1354" i="1"/>
  <c r="C1354" i="1"/>
  <c r="H1354" i="1" s="1"/>
  <c r="D1353" i="1"/>
  <c r="C1353" i="1"/>
  <c r="G1353" i="1" s="1"/>
  <c r="H1352" i="1"/>
  <c r="D1352" i="1"/>
  <c r="C1352" i="1"/>
  <c r="H1351" i="1"/>
  <c r="D1351" i="1"/>
  <c r="C1351" i="1"/>
  <c r="D1350" i="1"/>
  <c r="C1350" i="1"/>
  <c r="H1350" i="1" s="1"/>
  <c r="D1349" i="1"/>
  <c r="C1349" i="1"/>
  <c r="G1349" i="1" s="1"/>
  <c r="H1348" i="1"/>
  <c r="D1348" i="1"/>
  <c r="C1348" i="1"/>
  <c r="H1347" i="1"/>
  <c r="D1347" i="1"/>
  <c r="C1347" i="1"/>
  <c r="D1346" i="1"/>
  <c r="C1346" i="1"/>
  <c r="H1346" i="1" s="1"/>
  <c r="D1345" i="1"/>
  <c r="C1345" i="1"/>
  <c r="G1345" i="1" s="1"/>
  <c r="H1344" i="1"/>
  <c r="D1344" i="1"/>
  <c r="C1344" i="1"/>
  <c r="H1343" i="1"/>
  <c r="D1343" i="1"/>
  <c r="C1343" i="1"/>
  <c r="D1342" i="1"/>
  <c r="C1342" i="1"/>
  <c r="H1342" i="1" s="1"/>
  <c r="D1341" i="1"/>
  <c r="C1341" i="1"/>
  <c r="G1341" i="1" s="1"/>
  <c r="H1340" i="1"/>
  <c r="D1340" i="1"/>
  <c r="C1340" i="1"/>
  <c r="H1339" i="1"/>
  <c r="D1339" i="1"/>
  <c r="C1339" i="1"/>
  <c r="D1338" i="1"/>
  <c r="C1338" i="1"/>
  <c r="H1338" i="1" s="1"/>
  <c r="D1337" i="1"/>
  <c r="C1337" i="1"/>
  <c r="G1337" i="1" s="1"/>
  <c r="H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D1316" i="1"/>
  <c r="G1316" i="1" s="1"/>
  <c r="C1316" i="1"/>
  <c r="D1315" i="1"/>
  <c r="H1315" i="1" s="1"/>
  <c r="C1315" i="1"/>
  <c r="D1314" i="1"/>
  <c r="H1314" i="1" s="1"/>
  <c r="C1314" i="1"/>
  <c r="H1313" i="1"/>
  <c r="G1313" i="1"/>
  <c r="D1313" i="1"/>
  <c r="C1313" i="1"/>
  <c r="G1312" i="1"/>
  <c r="D1312" i="1"/>
  <c r="H1312" i="1" s="1"/>
  <c r="C1312" i="1"/>
  <c r="H1311" i="1"/>
  <c r="G1311" i="1"/>
  <c r="D1311" i="1"/>
  <c r="C1311" i="1"/>
  <c r="H1310" i="1"/>
  <c r="G1310" i="1"/>
  <c r="D1310" i="1"/>
  <c r="C1310" i="1"/>
  <c r="H1309" i="1"/>
  <c r="D1309" i="1"/>
  <c r="G1309" i="1" s="1"/>
  <c r="C1309" i="1"/>
  <c r="D1308" i="1"/>
  <c r="H1308" i="1" s="1"/>
  <c r="C1308" i="1"/>
  <c r="H1307" i="1"/>
  <c r="G1307" i="1"/>
  <c r="D1307" i="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G1291" i="1" s="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G1266" i="1"/>
  <c r="D1266" i="1"/>
  <c r="H1266" i="1" s="1"/>
  <c r="C1266" i="1"/>
  <c r="G1265" i="1"/>
  <c r="D1265" i="1"/>
  <c r="H1265" i="1" s="1"/>
  <c r="C1265" i="1"/>
  <c r="D1264" i="1"/>
  <c r="H1264" i="1" s="1"/>
  <c r="C1264" i="1"/>
  <c r="H1263" i="1"/>
  <c r="G1263" i="1"/>
  <c r="D1263" i="1"/>
  <c r="C1263" i="1"/>
  <c r="H1262" i="1"/>
  <c r="G1262" i="1"/>
  <c r="D1262" i="1"/>
  <c r="C1262" i="1"/>
  <c r="D1261" i="1"/>
  <c r="H1261" i="1" s="1"/>
  <c r="C1261" i="1"/>
  <c r="D1260" i="1"/>
  <c r="H1260" i="1" s="1"/>
  <c r="C1260" i="1"/>
  <c r="C1259" i="1"/>
  <c r="D1258" i="1"/>
  <c r="H1258" i="1" s="1"/>
  <c r="C1258" i="1"/>
  <c r="H1257" i="1"/>
  <c r="G1257" i="1"/>
  <c r="D1257" i="1"/>
  <c r="C1257" i="1"/>
  <c r="C1256" i="1"/>
  <c r="G1254" i="1"/>
  <c r="D1254" i="1"/>
  <c r="H1254" i="1" s="1"/>
  <c r="C1254" i="1"/>
  <c r="H1253" i="1"/>
  <c r="G1253" i="1"/>
  <c r="D1253" i="1"/>
  <c r="C1253" i="1"/>
  <c r="C1252" i="1"/>
  <c r="D1251" i="1"/>
  <c r="H1251" i="1" s="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G1183" i="1"/>
  <c r="D1183" i="1"/>
  <c r="H1183" i="1" s="1"/>
  <c r="C1183" i="1"/>
  <c r="G1182" i="1"/>
  <c r="D1182" i="1"/>
  <c r="H1182" i="1" s="1"/>
  <c r="C1182" i="1"/>
  <c r="H1179" i="1"/>
  <c r="D1179" i="1"/>
  <c r="G1179" i="1" s="1"/>
  <c r="C1179" i="1"/>
  <c r="H1178" i="1"/>
  <c r="G1178" i="1"/>
  <c r="D1178" i="1"/>
  <c r="C1178" i="1"/>
  <c r="H1177" i="1"/>
  <c r="G1177" i="1"/>
  <c r="D1177" i="1"/>
  <c r="C1177" i="1"/>
  <c r="H1176"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D1165" i="1"/>
  <c r="G1165" i="1" s="1"/>
  <c r="C1165" i="1"/>
  <c r="H1164" i="1"/>
  <c r="G1164" i="1"/>
  <c r="D1164" i="1"/>
  <c r="C1164" i="1"/>
  <c r="H1163" i="1"/>
  <c r="G1163" i="1"/>
  <c r="D1163" i="1"/>
  <c r="C1163" i="1"/>
  <c r="H1162" i="1"/>
  <c r="D1162" i="1"/>
  <c r="G1162" i="1" s="1"/>
  <c r="C1162" i="1"/>
  <c r="H1161" i="1"/>
  <c r="D1161" i="1"/>
  <c r="G1161" i="1" s="1"/>
  <c r="C1161" i="1"/>
  <c r="H1160" i="1"/>
  <c r="G1160" i="1"/>
  <c r="D1160" i="1"/>
  <c r="C1160" i="1"/>
  <c r="H1159" i="1"/>
  <c r="D1159" i="1"/>
  <c r="G1159" i="1" s="1"/>
  <c r="C1159" i="1"/>
  <c r="H1158" i="1"/>
  <c r="G1158" i="1"/>
  <c r="D1158" i="1"/>
  <c r="C1158" i="1"/>
  <c r="H1157" i="1"/>
  <c r="D1157" i="1"/>
  <c r="G1157" i="1" s="1"/>
  <c r="C1157" i="1"/>
  <c r="H1156" i="1"/>
  <c r="D1156" i="1"/>
  <c r="G1156" i="1" s="1"/>
  <c r="C1156" i="1"/>
  <c r="C1155" i="1"/>
  <c r="H1154" i="1"/>
  <c r="D1154" i="1"/>
  <c r="G1154" i="1" s="1"/>
  <c r="C1154" i="1"/>
  <c r="H1153" i="1"/>
  <c r="D1153" i="1"/>
  <c r="G1153" i="1" s="1"/>
  <c r="C1153" i="1"/>
  <c r="C1152" i="1"/>
  <c r="H1151" i="1"/>
  <c r="D1151" i="1"/>
  <c r="G1151" i="1" s="1"/>
  <c r="C1151" i="1"/>
  <c r="H1150" i="1"/>
  <c r="D1150" i="1"/>
  <c r="G1150" i="1" s="1"/>
  <c r="C1150" i="1"/>
  <c r="H1149" i="1"/>
  <c r="D1149" i="1"/>
  <c r="G1149" i="1" s="1"/>
  <c r="C1149" i="1"/>
  <c r="C1148" i="1"/>
  <c r="D1147" i="1"/>
  <c r="H1147" i="1" s="1"/>
  <c r="C1147" i="1"/>
  <c r="H1146" i="1"/>
  <c r="G1146" i="1"/>
  <c r="D1146" i="1"/>
  <c r="C1146" i="1"/>
  <c r="H1145" i="1"/>
  <c r="G1145" i="1"/>
  <c r="D1145" i="1"/>
  <c r="C1145" i="1"/>
  <c r="H1144" i="1"/>
  <c r="D1144" i="1"/>
  <c r="G1144" i="1" s="1"/>
  <c r="C1144" i="1"/>
  <c r="H1143" i="1"/>
  <c r="D1143" i="1"/>
  <c r="G1143" i="1" s="1"/>
  <c r="C1143" i="1"/>
  <c r="D1142" i="1"/>
  <c r="H1142" i="1" s="1"/>
  <c r="C1142" i="1"/>
  <c r="C1141" i="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C1132" i="1"/>
  <c r="D1131" i="1"/>
  <c r="H1131" i="1" s="1"/>
  <c r="C1131" i="1"/>
  <c r="D1130" i="1"/>
  <c r="H1130" i="1" s="1"/>
  <c r="C1130" i="1"/>
  <c r="D1129" i="1"/>
  <c r="H1129" i="1" s="1"/>
  <c r="C1129" i="1"/>
  <c r="D1128" i="1"/>
  <c r="H1128" i="1" s="1"/>
  <c r="C1128" i="1"/>
  <c r="D1127" i="1"/>
  <c r="H1127" i="1" s="1"/>
  <c r="C1127" i="1"/>
  <c r="H1126" i="1"/>
  <c r="G1126" i="1"/>
  <c r="D1126" i="1"/>
  <c r="C1126" i="1"/>
  <c r="C1125" i="1"/>
  <c r="C1124" i="1"/>
  <c r="H1123" i="1"/>
  <c r="G1123" i="1"/>
  <c r="D1123" i="1"/>
  <c r="C1123" i="1"/>
  <c r="G1122" i="1"/>
  <c r="D1122" i="1"/>
  <c r="H1122" i="1" s="1"/>
  <c r="C1122" i="1"/>
  <c r="H1121" i="1"/>
  <c r="G1121" i="1"/>
  <c r="D1121" i="1"/>
  <c r="C1121" i="1"/>
  <c r="H1120" i="1"/>
  <c r="G1120" i="1"/>
  <c r="D1120" i="1"/>
  <c r="C1120" i="1"/>
  <c r="H1119" i="1"/>
  <c r="G1119" i="1"/>
  <c r="D1119" i="1"/>
  <c r="C1119" i="1"/>
  <c r="H1118" i="1"/>
  <c r="G1118" i="1"/>
  <c r="D1118" i="1"/>
  <c r="C1118" i="1"/>
  <c r="G1117" i="1"/>
  <c r="D1117" i="1"/>
  <c r="H1117" i="1" s="1"/>
  <c r="C1117" i="1"/>
  <c r="G1116" i="1"/>
  <c r="D1116" i="1"/>
  <c r="H1116" i="1" s="1"/>
  <c r="C1116" i="1"/>
  <c r="H1115" i="1"/>
  <c r="G1115" i="1"/>
  <c r="D1115" i="1"/>
  <c r="C1115" i="1"/>
  <c r="H1114" i="1"/>
  <c r="G1114" i="1"/>
  <c r="D1114" i="1"/>
  <c r="C1114" i="1"/>
  <c r="G1113" i="1"/>
  <c r="D1113" i="1"/>
  <c r="H1113" i="1" s="1"/>
  <c r="C1113" i="1"/>
  <c r="D1112" i="1"/>
  <c r="H1112" i="1" s="1"/>
  <c r="C1112" i="1"/>
  <c r="G1111" i="1"/>
  <c r="D1111" i="1"/>
  <c r="H1111" i="1" s="1"/>
  <c r="C1111" i="1"/>
  <c r="G1110" i="1"/>
  <c r="D1110" i="1"/>
  <c r="H1110" i="1" s="1"/>
  <c r="C1110" i="1"/>
  <c r="H1109" i="1"/>
  <c r="G1109" i="1"/>
  <c r="D1109" i="1"/>
  <c r="C1109" i="1"/>
  <c r="H1108" i="1"/>
  <c r="G1108" i="1"/>
  <c r="D1108" i="1"/>
  <c r="C1108" i="1"/>
  <c r="G1107" i="1"/>
  <c r="D1107" i="1"/>
  <c r="H1107" i="1" s="1"/>
  <c r="C1107" i="1"/>
  <c r="H1106" i="1"/>
  <c r="G1106" i="1"/>
  <c r="D1106" i="1"/>
  <c r="C1106" i="1"/>
  <c r="G1105" i="1"/>
  <c r="D1105" i="1"/>
  <c r="H1105" i="1" s="1"/>
  <c r="C1105" i="1"/>
  <c r="G1104" i="1"/>
  <c r="D1104" i="1"/>
  <c r="H1104" i="1" s="1"/>
  <c r="C1104" i="1"/>
  <c r="H1103" i="1"/>
  <c r="G1103" i="1"/>
  <c r="D1103" i="1"/>
  <c r="C1103" i="1"/>
  <c r="H1102" i="1"/>
  <c r="G1102" i="1"/>
  <c r="D1102" i="1"/>
  <c r="C1102" i="1"/>
  <c r="G1101" i="1"/>
  <c r="D1101" i="1"/>
  <c r="H1101" i="1" s="1"/>
  <c r="C1101" i="1"/>
  <c r="G1100" i="1"/>
  <c r="D1100" i="1"/>
  <c r="H1100" i="1" s="1"/>
  <c r="C1100" i="1"/>
  <c r="H1099" i="1"/>
  <c r="G1099" i="1"/>
  <c r="D1099" i="1"/>
  <c r="C1099" i="1"/>
  <c r="H1098" i="1"/>
  <c r="G1098" i="1"/>
  <c r="D1098" i="1"/>
  <c r="C1098" i="1"/>
  <c r="G1097" i="1"/>
  <c r="D1097" i="1"/>
  <c r="H1097" i="1" s="1"/>
  <c r="C1097" i="1"/>
  <c r="H1096" i="1"/>
  <c r="G1096" i="1"/>
  <c r="D1096" i="1"/>
  <c r="C1096" i="1"/>
  <c r="G1095" i="1"/>
  <c r="D1095" i="1"/>
  <c r="H1095" i="1" s="1"/>
  <c r="C1095" i="1"/>
  <c r="D1094" i="1"/>
  <c r="H1094" i="1" s="1"/>
  <c r="C1094" i="1"/>
  <c r="C1093" i="1"/>
  <c r="H1092" i="1"/>
  <c r="D1092" i="1"/>
  <c r="G1092" i="1" s="1"/>
  <c r="C1092" i="1"/>
  <c r="H1091" i="1"/>
  <c r="G1091" i="1"/>
  <c r="D1091" i="1"/>
  <c r="C1091" i="1"/>
  <c r="H1090" i="1"/>
  <c r="D1090" i="1"/>
  <c r="G1090" i="1" s="1"/>
  <c r="C1090" i="1"/>
  <c r="H1089" i="1"/>
  <c r="G1089" i="1"/>
  <c r="D1089" i="1"/>
  <c r="C1089" i="1"/>
  <c r="H1088" i="1"/>
  <c r="D1088" i="1"/>
  <c r="G1088" i="1" s="1"/>
  <c r="C1088" i="1"/>
  <c r="D1087" i="1"/>
  <c r="G1087" i="1" s="1"/>
  <c r="C1087"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H1080" i="1"/>
  <c r="D1080" i="1"/>
  <c r="G1080" i="1" s="1"/>
  <c r="C1080" i="1"/>
  <c r="H1079" i="1"/>
  <c r="D1079" i="1"/>
  <c r="G1079" i="1" s="1"/>
  <c r="C1079" i="1"/>
  <c r="H1078" i="1"/>
  <c r="G1078" i="1"/>
  <c r="D1078" i="1"/>
  <c r="C1078" i="1"/>
  <c r="H1077" i="1"/>
  <c r="D1077" i="1"/>
  <c r="G1077" i="1" s="1"/>
  <c r="C1077" i="1"/>
  <c r="D1076" i="1"/>
  <c r="G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D1053" i="1"/>
  <c r="G1053" i="1" s="1"/>
  <c r="C1053" i="1"/>
  <c r="H1052" i="1"/>
  <c r="D1052" i="1"/>
  <c r="G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D1041" i="1"/>
  <c r="G1041" i="1" s="1"/>
  <c r="C1041" i="1"/>
  <c r="D1040" i="1"/>
  <c r="G1040" i="1" s="1"/>
  <c r="C1040" i="1"/>
  <c r="H1039" i="1"/>
  <c r="D1039" i="1"/>
  <c r="G1039" i="1" s="1"/>
  <c r="C1039" i="1"/>
  <c r="H1038" i="1"/>
  <c r="D1038" i="1"/>
  <c r="G1038" i="1" s="1"/>
  <c r="C1038" i="1"/>
  <c r="H1037" i="1"/>
  <c r="D1037" i="1"/>
  <c r="G1037" i="1" s="1"/>
  <c r="C1037" i="1"/>
  <c r="H1036" i="1"/>
  <c r="D1036" i="1"/>
  <c r="G1036" i="1" s="1"/>
  <c r="C1036" i="1"/>
  <c r="H1035" i="1"/>
  <c r="G1035" i="1"/>
  <c r="D1035" i="1"/>
  <c r="C1035" i="1"/>
  <c r="D1034" i="1"/>
  <c r="H1034" i="1" s="1"/>
  <c r="C1034" i="1"/>
  <c r="H1033" i="1"/>
  <c r="D1033" i="1"/>
  <c r="G1033" i="1" s="1"/>
  <c r="C1033" i="1"/>
  <c r="H1032" i="1"/>
  <c r="G1032" i="1"/>
  <c r="D1032" i="1"/>
  <c r="C1032" i="1"/>
  <c r="H1031" i="1"/>
  <c r="D1031" i="1"/>
  <c r="G1031" i="1" s="1"/>
  <c r="C1031" i="1"/>
  <c r="H1030" i="1"/>
  <c r="D1030" i="1"/>
  <c r="G1030" i="1" s="1"/>
  <c r="C1030" i="1"/>
  <c r="H1029" i="1"/>
  <c r="D1029" i="1"/>
  <c r="G1029" i="1" s="1"/>
  <c r="C1029" i="1"/>
  <c r="H1028" i="1"/>
  <c r="D1028" i="1"/>
  <c r="G1028" i="1" s="1"/>
  <c r="C1028" i="1"/>
  <c r="H1027" i="1"/>
  <c r="G1027" i="1"/>
  <c r="D1027" i="1"/>
  <c r="C1027" i="1"/>
  <c r="H1026" i="1"/>
  <c r="D1026" i="1"/>
  <c r="G1026" i="1" s="1"/>
  <c r="C1026" i="1"/>
  <c r="H1025" i="1"/>
  <c r="D1025" i="1"/>
  <c r="G1025" i="1" s="1"/>
  <c r="C1025" i="1"/>
  <c r="C1024" i="1"/>
  <c r="H1023" i="1"/>
  <c r="D1023" i="1"/>
  <c r="G1023" i="1" s="1"/>
  <c r="C1023" i="1"/>
  <c r="H1022" i="1"/>
  <c r="G1022" i="1"/>
  <c r="D1022" i="1"/>
  <c r="C1022" i="1"/>
  <c r="H1021" i="1"/>
  <c r="G1021" i="1"/>
  <c r="D1021" i="1"/>
  <c r="C1021" i="1"/>
  <c r="H1020" i="1"/>
  <c r="D1020" i="1"/>
  <c r="G1020" i="1" s="1"/>
  <c r="C1020" i="1"/>
  <c r="H1019" i="1"/>
  <c r="G1019" i="1"/>
  <c r="D1019" i="1"/>
  <c r="C1019" i="1"/>
  <c r="D1018" i="1"/>
  <c r="G1018" i="1" s="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D730" i="1"/>
  <c r="H730" i="1" s="1"/>
  <c r="C730" i="1"/>
  <c r="H729" i="1"/>
  <c r="G729" i="1"/>
  <c r="D729" i="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D649" i="1"/>
  <c r="H649" i="1" s="1"/>
  <c r="C649" i="1"/>
  <c r="D648" i="1"/>
  <c r="G648" i="1" s="1"/>
  <c r="C648" i="1"/>
  <c r="H647" i="1"/>
  <c r="G647" i="1"/>
  <c r="D647" i="1"/>
  <c r="C647" i="1"/>
  <c r="H646" i="1"/>
  <c r="G646" i="1"/>
  <c r="D646" i="1"/>
  <c r="C646" i="1"/>
  <c r="H645" i="1"/>
  <c r="G645" i="1"/>
  <c r="D645" i="1"/>
  <c r="C645" i="1"/>
  <c r="C641"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D422" i="1"/>
  <c r="H422" i="1" s="1"/>
  <c r="C422" i="1"/>
  <c r="D421" i="1"/>
  <c r="H421" i="1" s="1"/>
  <c r="C421" i="1"/>
  <c r="H416" i="1"/>
  <c r="G416" i="1"/>
  <c r="D416" i="1"/>
  <c r="C416" i="1"/>
  <c r="H415" i="1"/>
  <c r="D415" i="1"/>
  <c r="G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G300" i="1"/>
  <c r="D300" i="1"/>
  <c r="H300" i="1" s="1"/>
  <c r="C300" i="1"/>
  <c r="G299"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D195" i="1"/>
  <c r="H195" i="1" s="1"/>
  <c r="C195" i="1"/>
  <c r="D194" i="1"/>
  <c r="H194" i="1" s="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G182" i="1"/>
  <c r="D182" i="1"/>
  <c r="H182" i="1" s="1"/>
  <c r="C182" i="1"/>
  <c r="H181" i="1"/>
  <c r="G181" i="1"/>
  <c r="D181" i="1"/>
  <c r="C181" i="1"/>
  <c r="G180" i="1"/>
  <c r="D180" i="1"/>
  <c r="H180" i="1" s="1"/>
  <c r="C180" i="1"/>
  <c r="H179" i="1"/>
  <c r="G179" i="1"/>
  <c r="D179" i="1"/>
  <c r="C179" i="1"/>
  <c r="G178" i="1"/>
  <c r="D178" i="1"/>
  <c r="H178" i="1" s="1"/>
  <c r="C178" i="1"/>
  <c r="H177" i="1"/>
  <c r="G177" i="1"/>
  <c r="D177" i="1"/>
  <c r="C177" i="1"/>
  <c r="G176" i="1"/>
  <c r="D176" i="1"/>
  <c r="H176" i="1" s="1"/>
  <c r="C176" i="1"/>
  <c r="H175" i="1"/>
  <c r="G175" i="1"/>
  <c r="D175" i="1"/>
  <c r="C175" i="1"/>
  <c r="D174" i="1"/>
  <c r="H174" i="1" s="1"/>
  <c r="C174" i="1"/>
  <c r="H173" i="1"/>
  <c r="G173" i="1"/>
  <c r="D173" i="1"/>
  <c r="C173" i="1"/>
  <c r="H172" i="1"/>
  <c r="G172" i="1"/>
  <c r="D172" i="1"/>
  <c r="C172" i="1"/>
  <c r="H171" i="1"/>
  <c r="G171" i="1"/>
  <c r="D171" i="1"/>
  <c r="C171" i="1"/>
  <c r="H170" i="1"/>
  <c r="G170" i="1"/>
  <c r="D170" i="1"/>
  <c r="C170" i="1"/>
  <c r="H169" i="1"/>
  <c r="D169" i="1"/>
  <c r="G169" i="1" s="1"/>
  <c r="C169" i="1"/>
  <c r="H168" i="1"/>
  <c r="G168" i="1"/>
  <c r="D168" i="1"/>
  <c r="C168" i="1"/>
  <c r="H167" i="1"/>
  <c r="G167" i="1"/>
  <c r="D167" i="1"/>
  <c r="C167" i="1"/>
  <c r="D166" i="1"/>
  <c r="G166" i="1" s="1"/>
  <c r="C166" i="1"/>
  <c r="H165" i="1"/>
  <c r="G165" i="1"/>
  <c r="D165" i="1"/>
  <c r="C165" i="1"/>
  <c r="G164" i="1"/>
  <c r="D164" i="1"/>
  <c r="H164" i="1" s="1"/>
  <c r="C164" i="1"/>
  <c r="H163" i="1"/>
  <c r="D163" i="1"/>
  <c r="G163" i="1" s="1"/>
  <c r="C163" i="1"/>
  <c r="H162" i="1"/>
  <c r="D162" i="1"/>
  <c r="G162" i="1" s="1"/>
  <c r="C162" i="1"/>
  <c r="C161" i="1"/>
  <c r="H159" i="1"/>
  <c r="G159" i="1"/>
  <c r="D159" i="1"/>
  <c r="C159" i="1"/>
  <c r="H158" i="1"/>
  <c r="D158" i="1"/>
  <c r="G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D132" i="1"/>
  <c r="G132" i="1" s="1"/>
  <c r="C132" i="1"/>
  <c r="D131" i="1"/>
  <c r="G131" i="1" s="1"/>
  <c r="C131" i="1"/>
  <c r="C130" i="1"/>
  <c r="H129" i="1"/>
  <c r="G129" i="1"/>
  <c r="D129" i="1"/>
  <c r="C129" i="1"/>
  <c r="H128" i="1"/>
  <c r="G128" i="1"/>
  <c r="D128" i="1"/>
  <c r="C128" i="1"/>
  <c r="H127" i="1"/>
  <c r="G127" i="1"/>
  <c r="D127" i="1"/>
  <c r="C127" i="1"/>
  <c r="H126" i="1"/>
  <c r="D126" i="1"/>
  <c r="G126" i="1" s="1"/>
  <c r="C126" i="1"/>
  <c r="H125" i="1"/>
  <c r="D125" i="1"/>
  <c r="G125" i="1" s="1"/>
  <c r="C125" i="1"/>
  <c r="H124" i="1"/>
  <c r="G124" i="1"/>
  <c r="D124" i="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0" i="9" l="1"/>
  <c r="B320" i="9" s="1"/>
  <c r="G1539" i="1"/>
  <c r="E37" i="9"/>
  <c r="B37" i="9" s="1"/>
  <c r="E327" i="9"/>
  <c r="B327" i="9" s="1"/>
  <c r="E31" i="9"/>
  <c r="B31" i="9" s="1"/>
  <c r="E322" i="9"/>
  <c r="B322" i="9" s="1"/>
  <c r="G1514" i="1"/>
  <c r="G1516" i="1"/>
  <c r="F114" i="6"/>
  <c r="G1686" i="1"/>
  <c r="G1593" i="1"/>
  <c r="G1586" i="1"/>
  <c r="G1606" i="1"/>
  <c r="G1602" i="1"/>
  <c r="G1605" i="1"/>
  <c r="G1601" i="1"/>
  <c r="G1594" i="1"/>
  <c r="D44" i="8"/>
  <c r="K1481" i="9" s="1"/>
  <c r="C1583" i="1"/>
  <c r="H1583" i="1" s="1"/>
  <c r="G1585" i="1"/>
  <c r="G1306" i="1"/>
  <c r="G1389" i="1"/>
  <c r="G1388" i="1"/>
  <c r="G1387" i="1"/>
  <c r="G1386" i="1"/>
  <c r="G1385" i="1"/>
  <c r="H1388" i="1"/>
  <c r="H1387" i="1"/>
  <c r="H1383" i="1"/>
  <c r="G1383" i="1"/>
  <c r="H1278" i="1"/>
  <c r="F236" i="9"/>
  <c r="B236" i="9" s="1"/>
  <c r="E311" i="9"/>
  <c r="E36" i="9"/>
  <c r="B36" i="9" s="1"/>
  <c r="E312" i="9"/>
  <c r="B312" i="9" s="1"/>
  <c r="E329" i="9"/>
  <c r="B329" i="9" s="1"/>
  <c r="G423" i="1"/>
  <c r="H1316" i="1"/>
  <c r="G1315" i="1"/>
  <c r="G1314" i="1"/>
  <c r="G1308" i="1"/>
  <c r="G1258" i="1"/>
  <c r="H1291" i="1"/>
  <c r="G1278" i="1"/>
  <c r="G1281" i="1"/>
  <c r="G1287" i="1"/>
  <c r="G1264" i="1"/>
  <c r="E303" i="9"/>
  <c r="B303" i="9" s="1"/>
  <c r="G1260" i="1"/>
  <c r="G1261" i="1"/>
  <c r="D1256" i="1"/>
  <c r="D1252" i="1"/>
  <c r="E340" i="9"/>
  <c r="B340" i="9" s="1"/>
  <c r="E319" i="9"/>
  <c r="B319" i="9" s="1"/>
  <c r="E313" i="9"/>
  <c r="B313" i="9" s="1"/>
  <c r="H1155" i="1"/>
  <c r="G1155" i="1"/>
  <c r="E147" i="5"/>
  <c r="D1152" i="1" s="1"/>
  <c r="G1152" i="1" s="1"/>
  <c r="H1148" i="1"/>
  <c r="G1148" i="1"/>
  <c r="E135" i="5"/>
  <c r="D1140" i="1" s="1"/>
  <c r="H1140" i="1" s="1"/>
  <c r="G1147" i="1"/>
  <c r="D1141" i="1"/>
  <c r="H1141" i="1" s="1"/>
  <c r="G1142" i="1"/>
  <c r="G1139" i="1"/>
  <c r="G1138" i="1"/>
  <c r="G1137" i="1"/>
  <c r="G1136" i="1"/>
  <c r="G1135" i="1"/>
  <c r="G1134" i="1"/>
  <c r="G1132" i="1"/>
  <c r="G1133" i="1"/>
  <c r="G1131" i="1"/>
  <c r="G1130" i="1"/>
  <c r="G1129" i="1"/>
  <c r="G1128" i="1"/>
  <c r="G1127" i="1"/>
  <c r="G1125" i="1"/>
  <c r="H1125" i="1"/>
  <c r="E119" i="5"/>
  <c r="D1124" i="1" s="1"/>
  <c r="G1112" i="1"/>
  <c r="H314" i="9"/>
  <c r="E314" i="9" s="1"/>
  <c r="B314" i="9" s="1"/>
  <c r="G1094" i="1"/>
  <c r="E307" i="9"/>
  <c r="B307" i="9" s="1"/>
  <c r="H1087" i="1"/>
  <c r="H1076" i="1"/>
  <c r="H1075" i="1"/>
  <c r="F341" i="9"/>
  <c r="B341" i="9" s="1"/>
  <c r="G1057" i="1"/>
  <c r="H1057" i="1"/>
  <c r="G1050" i="1"/>
  <c r="H1050" i="1"/>
  <c r="F45" i="5"/>
  <c r="H1040" i="1"/>
  <c r="G1034" i="1"/>
  <c r="D1024" i="1"/>
  <c r="H1018" i="1"/>
  <c r="G731" i="1"/>
  <c r="G730" i="1"/>
  <c r="G727" i="1"/>
  <c r="G726" i="1"/>
  <c r="G717" i="1"/>
  <c r="G678" i="1"/>
  <c r="G677" i="1"/>
  <c r="G676" i="1"/>
  <c r="G651" i="1"/>
  <c r="E296" i="9"/>
  <c r="B296" i="9" s="1"/>
  <c r="G649" i="1"/>
  <c r="H648" i="1"/>
  <c r="G368" i="1"/>
  <c r="H368" i="1"/>
  <c r="H374" i="1"/>
  <c r="E360" i="4"/>
  <c r="D355" i="1" s="1"/>
  <c r="G421" i="1"/>
  <c r="G422" i="1"/>
  <c r="E648" i="4"/>
  <c r="D642" i="1" s="1"/>
  <c r="D190" i="1"/>
  <c r="H190" i="1" s="1"/>
  <c r="G195" i="1"/>
  <c r="G194" i="1"/>
  <c r="B243" i="9"/>
  <c r="E56" i="9"/>
  <c r="B56" i="9" s="1"/>
  <c r="F243" i="9"/>
  <c r="G193" i="1"/>
  <c r="E55" i="9"/>
  <c r="B55" i="9" s="1"/>
  <c r="E52" i="9"/>
  <c r="B52" i="9" s="1"/>
  <c r="F239" i="9"/>
  <c r="B239" i="9" s="1"/>
  <c r="E51" i="9"/>
  <c r="B51" i="9" s="1"/>
  <c r="G174" i="1"/>
  <c r="F178" i="4"/>
  <c r="H166" i="1"/>
  <c r="E164" i="4"/>
  <c r="D160" i="1" s="1"/>
  <c r="D161" i="1"/>
  <c r="G161" i="1" s="1"/>
  <c r="F165" i="4"/>
  <c r="H161" i="1"/>
  <c r="G155" i="1"/>
  <c r="E48" i="9"/>
  <c r="B48" i="9" s="1"/>
  <c r="F237" i="9"/>
  <c r="B237" i="9" s="1"/>
  <c r="H131" i="1"/>
  <c r="E134" i="4"/>
  <c r="D130" i="1" s="1"/>
  <c r="F134" i="4"/>
  <c r="D122" i="1"/>
  <c r="G108" i="1"/>
  <c r="G113" i="1"/>
  <c r="E106" i="4"/>
  <c r="D102" i="1" s="1"/>
  <c r="H64" i="1"/>
  <c r="E49" i="4"/>
  <c r="D45" i="1" s="1"/>
  <c r="G1336" i="1"/>
  <c r="G1340" i="1"/>
  <c r="G1344" i="1"/>
  <c r="G1348" i="1"/>
  <c r="G1352" i="1"/>
  <c r="G1356" i="1"/>
  <c r="H1358" i="1"/>
  <c r="H1362" i="1"/>
  <c r="H1366" i="1"/>
  <c r="H1370" i="1"/>
  <c r="H1374" i="1"/>
  <c r="H1378" i="1"/>
  <c r="H1382" i="1"/>
  <c r="H1386" i="1"/>
  <c r="H1390" i="1"/>
  <c r="H1394" i="1"/>
  <c r="H1398" i="1"/>
  <c r="H1402" i="1"/>
  <c r="H1406" i="1"/>
  <c r="H1410" i="1"/>
  <c r="H1414" i="1"/>
  <c r="H1418" i="1"/>
  <c r="H1422" i="1"/>
  <c r="H1426" i="1"/>
  <c r="H1337" i="1"/>
  <c r="G1339" i="1"/>
  <c r="H1341" i="1"/>
  <c r="G1343" i="1"/>
  <c r="H1345" i="1"/>
  <c r="G1347" i="1"/>
  <c r="H1349" i="1"/>
  <c r="G1351" i="1"/>
  <c r="H1353" i="1"/>
  <c r="G1355" i="1"/>
  <c r="H1357" i="1"/>
  <c r="H1361" i="1"/>
  <c r="H1365" i="1"/>
  <c r="H1369" i="1"/>
  <c r="H1373" i="1"/>
  <c r="H1377" i="1"/>
  <c r="H1381" i="1"/>
  <c r="H1385" i="1"/>
  <c r="H1389" i="1"/>
  <c r="H1393" i="1"/>
  <c r="H1397" i="1"/>
  <c r="H1405" i="1"/>
  <c r="H1409" i="1"/>
  <c r="H1413" i="1"/>
  <c r="H1417" i="1"/>
  <c r="H1421" i="1"/>
  <c r="H1425" i="1"/>
  <c r="G1338" i="1"/>
  <c r="G1342" i="1"/>
  <c r="G1346" i="1"/>
  <c r="G1350" i="1"/>
  <c r="G1354" i="1"/>
  <c r="G1401" i="1"/>
  <c r="H1487" i="1"/>
  <c r="H1491" i="1"/>
  <c r="H1495" i="1"/>
  <c r="H1499" i="1"/>
  <c r="H1503" i="1"/>
  <c r="H1507" i="1"/>
  <c r="H1511" i="1"/>
  <c r="H1515" i="1"/>
  <c r="H1519" i="1"/>
  <c r="H1523" i="1"/>
  <c r="H1527" i="1"/>
  <c r="H1531" i="1"/>
  <c r="H1535" i="1"/>
  <c r="H1549" i="1"/>
  <c r="G1549" i="1"/>
  <c r="I1549" i="1" s="1"/>
  <c r="J1549" i="1"/>
  <c r="H1559" i="1"/>
  <c r="G1559" i="1"/>
  <c r="I1559" i="1" s="1"/>
  <c r="J1559" i="1"/>
  <c r="H1564" i="1"/>
  <c r="G1564" i="1"/>
  <c r="J1564" i="1"/>
  <c r="H1574" i="1"/>
  <c r="G1574" i="1"/>
  <c r="J1574" i="1"/>
  <c r="H1584" i="1"/>
  <c r="G1584" i="1"/>
  <c r="H1588" i="1"/>
  <c r="G1588" i="1"/>
  <c r="H1592" i="1"/>
  <c r="G1592" i="1"/>
  <c r="H1596" i="1"/>
  <c r="G1596" i="1"/>
  <c r="H1600" i="1"/>
  <c r="G1600" i="1"/>
  <c r="H1604" i="1"/>
  <c r="G1604" i="1"/>
  <c r="H1608" i="1"/>
  <c r="G1608" i="1"/>
  <c r="H1612" i="1"/>
  <c r="G1612" i="1"/>
  <c r="H1616" i="1"/>
  <c r="G1616" i="1"/>
  <c r="H1620" i="1"/>
  <c r="G1620" i="1"/>
  <c r="H1624" i="1"/>
  <c r="G1624" i="1"/>
  <c r="H1628" i="1"/>
  <c r="G1628" i="1"/>
  <c r="H1632" i="1"/>
  <c r="G1632" i="1"/>
  <c r="H1636" i="1"/>
  <c r="G1636" i="1"/>
  <c r="H1640" i="1"/>
  <c r="G1640" i="1"/>
  <c r="H1644" i="1"/>
  <c r="G1644" i="1"/>
  <c r="H1648" i="1"/>
  <c r="G1648" i="1"/>
  <c r="H1652" i="1"/>
  <c r="G1652" i="1"/>
  <c r="H1656" i="1"/>
  <c r="G1656" i="1"/>
  <c r="H1660" i="1"/>
  <c r="G1660" i="1"/>
  <c r="H1664" i="1"/>
  <c r="G1664" i="1"/>
  <c r="H1486" i="1"/>
  <c r="H1490" i="1"/>
  <c r="H1494" i="1"/>
  <c r="H1498" i="1"/>
  <c r="H1502" i="1"/>
  <c r="H1506" i="1"/>
  <c r="H1510" i="1"/>
  <c r="H1514" i="1"/>
  <c r="H1518" i="1"/>
  <c r="H1522" i="1"/>
  <c r="H1526" i="1"/>
  <c r="H1530" i="1"/>
  <c r="H1534" i="1"/>
  <c r="I1543" i="1"/>
  <c r="H1544" i="1"/>
  <c r="G1544" i="1"/>
  <c r="H1555" i="1"/>
  <c r="G1555" i="1"/>
  <c r="H1557" i="1"/>
  <c r="G1557" i="1"/>
  <c r="J1557" i="1"/>
  <c r="H1570" i="1"/>
  <c r="G1570" i="1"/>
  <c r="I1570" i="1" s="1"/>
  <c r="J1570" i="1"/>
  <c r="H1581" i="1"/>
  <c r="G1581" i="1"/>
  <c r="J1581" i="1"/>
  <c r="H1553" i="1"/>
  <c r="G1553" i="1"/>
  <c r="J1553" i="1"/>
  <c r="H1563" i="1"/>
  <c r="G1563" i="1"/>
  <c r="H1568" i="1"/>
  <c r="G1568" i="1"/>
  <c r="I1568" i="1" s="1"/>
  <c r="J1568" i="1"/>
  <c r="H1579" i="1"/>
  <c r="G1579" i="1"/>
  <c r="J1579" i="1"/>
  <c r="H1542" i="1"/>
  <c r="G1542" i="1"/>
  <c r="H1546" i="1"/>
  <c r="G1546" i="1"/>
  <c r="H1551" i="1"/>
  <c r="G1551" i="1"/>
  <c r="J1551" i="1"/>
  <c r="H1556" i="1"/>
  <c r="G1556" i="1"/>
  <c r="H1561" i="1"/>
  <c r="G1561" i="1"/>
  <c r="I1561" i="1" s="1"/>
  <c r="J1561" i="1"/>
  <c r="H1566" i="1"/>
  <c r="G1566" i="1"/>
  <c r="J1566" i="1"/>
  <c r="H1576" i="1"/>
  <c r="G1576" i="1"/>
  <c r="I1576" i="1" s="1"/>
  <c r="J1576" i="1"/>
  <c r="J1547" i="1"/>
  <c r="G1668" i="1"/>
  <c r="G1672" i="1"/>
  <c r="G1676" i="1"/>
  <c r="G1680" i="1"/>
  <c r="G1684" i="1"/>
  <c r="D82" i="4"/>
  <c r="D106" i="4"/>
  <c r="E125" i="4"/>
  <c r="D121" i="1" s="1"/>
  <c r="D140" i="4"/>
  <c r="E153" i="4"/>
  <c r="H24" i="9" s="1"/>
  <c r="D164" i="4"/>
  <c r="D152" i="4" s="1"/>
  <c r="D230" i="4"/>
  <c r="F373" i="4"/>
  <c r="E647" i="4"/>
  <c r="D641" i="1" s="1"/>
  <c r="E536" i="4"/>
  <c r="G336" i="9"/>
  <c r="E336" i="9" s="1"/>
  <c r="B336" i="9" s="1"/>
  <c r="F178" i="5"/>
  <c r="D177" i="5"/>
  <c r="E5" i="7"/>
  <c r="J1541" i="1"/>
  <c r="J1543" i="1"/>
  <c r="J1545"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3" i="4"/>
  <c r="D262" i="4"/>
  <c r="D273" i="4"/>
  <c r="D308" i="4"/>
  <c r="D360" i="4"/>
  <c r="F426" i="4"/>
  <c r="D536" i="4"/>
  <c r="F537" i="4"/>
  <c r="G346" i="9"/>
  <c r="E346" i="9" s="1"/>
  <c r="D202" i="4"/>
  <c r="F231" i="4"/>
  <c r="F310" i="4"/>
  <c r="F322" i="4"/>
  <c r="F362" i="4"/>
  <c r="F374" i="4"/>
  <c r="D648" i="4"/>
  <c r="F431" i="4"/>
  <c r="D466" i="4"/>
  <c r="F467" i="4"/>
  <c r="D522" i="4"/>
  <c r="E571" i="4"/>
  <c r="D565" i="1" s="1"/>
  <c r="D69" i="5"/>
  <c r="F274" i="5"/>
  <c r="D251" i="5"/>
  <c r="F581" i="4"/>
  <c r="D571" i="4"/>
  <c r="D584" i="4"/>
  <c r="F585" i="4"/>
  <c r="D6" i="5"/>
  <c r="F607" i="4"/>
  <c r="F70" i="5"/>
  <c r="F136" i="5"/>
  <c r="F150" i="5"/>
  <c r="E338" i="9"/>
  <c r="B338" i="9" s="1"/>
  <c r="F219" i="5"/>
  <c r="F277" i="5"/>
  <c r="F5" i="6"/>
  <c r="D35" i="6"/>
  <c r="D129"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09" i="9"/>
  <c r="G210" i="9"/>
  <c r="E210" i="9" s="1"/>
  <c r="B210" i="9" s="1"/>
  <c r="G209" i="9"/>
  <c r="E209" i="9" s="1"/>
  <c r="B209" i="9" s="1"/>
  <c r="G208" i="9"/>
  <c r="E208" i="9" s="1"/>
  <c r="B208" i="9" s="1"/>
  <c r="L207" i="9"/>
  <c r="F207" i="9" s="1"/>
  <c r="G310" i="9"/>
  <c r="E310" i="9" s="1"/>
  <c r="B3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178" i="9"/>
  <c r="E178" i="9" s="1"/>
  <c r="B178" i="9" s="1"/>
  <c r="G174" i="9"/>
  <c r="E174" i="9" s="1"/>
  <c r="B174" i="9" s="1"/>
  <c r="G179" i="9"/>
  <c r="G175" i="9"/>
  <c r="E175" i="9" s="1"/>
  <c r="B175" i="9" s="1"/>
  <c r="M228" i="9"/>
  <c r="G180" i="9"/>
  <c r="E180" i="9" s="1"/>
  <c r="B180" i="9" s="1"/>
  <c r="G176" i="9"/>
  <c r="E176" i="9" s="1"/>
  <c r="B176" i="9" s="1"/>
  <c r="G177" i="9"/>
  <c r="E177" i="9" s="1"/>
  <c r="B177" i="9" s="1"/>
  <c r="I10" i="9"/>
  <c r="E88" i="5"/>
  <c r="D1093" i="1" s="1"/>
  <c r="F89" i="5"/>
  <c r="E177" i="5"/>
  <c r="G315" i="9"/>
  <c r="G316" i="9"/>
  <c r="E339" i="9"/>
  <c r="B339" i="9" s="1"/>
  <c r="E12" i="5"/>
  <c r="F12" i="5" s="1"/>
  <c r="H316" i="9"/>
  <c r="H315" i="9"/>
  <c r="E255" i="5"/>
  <c r="D1259" i="1" s="1"/>
  <c r="B311" i="9"/>
  <c r="H19" i="9" l="1"/>
  <c r="E19" i="9" s="1"/>
  <c r="B19" i="9" s="1"/>
  <c r="G343" i="9"/>
  <c r="E343" i="9" s="1"/>
  <c r="B343" i="9" s="1"/>
  <c r="G344" i="9"/>
  <c r="E344" i="9" s="1"/>
  <c r="B344" i="9" s="1"/>
  <c r="G1583" i="1"/>
  <c r="C1621" i="1"/>
  <c r="I39" i="3"/>
  <c r="E251" i="5"/>
  <c r="F251" i="5" s="1"/>
  <c r="H1256" i="1"/>
  <c r="G1256" i="1"/>
  <c r="G1252" i="1"/>
  <c r="H1252" i="1"/>
  <c r="H1152" i="1"/>
  <c r="F147" i="5"/>
  <c r="E316" i="9"/>
  <c r="B316" i="9" s="1"/>
  <c r="G1140" i="1"/>
  <c r="G1141" i="1"/>
  <c r="G1124" i="1"/>
  <c r="H1124" i="1"/>
  <c r="G1024" i="1"/>
  <c r="H1024" i="1"/>
  <c r="B207" i="9"/>
  <c r="F647" i="4"/>
  <c r="E418" i="4"/>
  <c r="D413" i="1" s="1"/>
  <c r="E417" i="4"/>
  <c r="D412" i="1" s="1"/>
  <c r="G190" i="1"/>
  <c r="G24" i="9"/>
  <c r="E24" i="9" s="1"/>
  <c r="B24" i="9" s="1"/>
  <c r="G130" i="1"/>
  <c r="H130" i="1"/>
  <c r="H122" i="1"/>
  <c r="G122" i="1"/>
  <c r="F49" i="4"/>
  <c r="H45" i="1"/>
  <c r="G45" i="1"/>
  <c r="D299" i="4"/>
  <c r="H18" i="3"/>
  <c r="C148" i="1"/>
  <c r="F228" i="9"/>
  <c r="B228" i="9" s="1"/>
  <c r="F35" i="6"/>
  <c r="H28" i="3"/>
  <c r="C1431" i="1"/>
  <c r="F262" i="4"/>
  <c r="C258" i="1"/>
  <c r="F255" i="5"/>
  <c r="E69" i="5"/>
  <c r="F69" i="5" s="1"/>
  <c r="F82" i="4"/>
  <c r="C78" i="1"/>
  <c r="E6" i="4"/>
  <c r="E315" i="9"/>
  <c r="B315" i="9" s="1"/>
  <c r="H1093" i="1"/>
  <c r="G1093" i="1"/>
  <c r="E179" i="9"/>
  <c r="B179" i="9" s="1"/>
  <c r="E309" i="9"/>
  <c r="B309" i="9" s="1"/>
  <c r="H23" i="3"/>
  <c r="C1074" i="1"/>
  <c r="F466" i="4"/>
  <c r="C460" i="1"/>
  <c r="F202" i="4"/>
  <c r="C198" i="1"/>
  <c r="F360" i="4"/>
  <c r="D418" i="4"/>
  <c r="C355" i="1"/>
  <c r="F43" i="4"/>
  <c r="C39" i="1"/>
  <c r="F177" i="5"/>
  <c r="D176" i="5"/>
  <c r="H24" i="3"/>
  <c r="C1181" i="1"/>
  <c r="E535" i="4"/>
  <c r="D530" i="1"/>
  <c r="F230" i="4"/>
  <c r="C226" i="1"/>
  <c r="F140" i="4"/>
  <c r="C136" i="1"/>
  <c r="D6" i="4"/>
  <c r="I1566" i="1"/>
  <c r="I1551" i="1"/>
  <c r="I1542" i="1"/>
  <c r="I1579" i="1"/>
  <c r="I1553" i="1"/>
  <c r="I1581" i="1"/>
  <c r="I1564" i="1"/>
  <c r="F584" i="4"/>
  <c r="C578" i="1"/>
  <c r="D141" i="6"/>
  <c r="F536" i="4"/>
  <c r="D535" i="4"/>
  <c r="C530" i="1"/>
  <c r="D417" i="4"/>
  <c r="F308" i="4"/>
  <c r="C303" i="1"/>
  <c r="F164" i="4"/>
  <c r="C160" i="1"/>
  <c r="G121" i="1"/>
  <c r="H121" i="1"/>
  <c r="I1574" i="1"/>
  <c r="I25" i="3"/>
  <c r="E7" i="5"/>
  <c r="D1017" i="1"/>
  <c r="H1259" i="1"/>
  <c r="G1259" i="1"/>
  <c r="I24" i="3"/>
  <c r="D1181" i="1"/>
  <c r="F129" i="6"/>
  <c r="C1525" i="1"/>
  <c r="G299" i="9"/>
  <c r="C1011" i="1"/>
  <c r="F571" i="4"/>
  <c r="C565" i="1"/>
  <c r="H25" i="3"/>
  <c r="C1255" i="1"/>
  <c r="F522" i="4"/>
  <c r="C516" i="1"/>
  <c r="F648" i="4"/>
  <c r="C642" i="1"/>
  <c r="B346" i="9"/>
  <c r="E345" i="9"/>
  <c r="I10" i="3" s="1"/>
  <c r="D430" i="4"/>
  <c r="F273" i="4"/>
  <c r="C269" i="1"/>
  <c r="I33" i="3"/>
  <c r="D1538" i="1"/>
  <c r="H641" i="1"/>
  <c r="G641" i="1"/>
  <c r="E152" i="4"/>
  <c r="D149" i="1"/>
  <c r="F106" i="4"/>
  <c r="C102" i="1"/>
  <c r="I1546" i="1"/>
  <c r="F125" i="4"/>
  <c r="I1557" i="1"/>
  <c r="I1544" i="1"/>
  <c r="F153" i="4"/>
  <c r="E176" i="5" l="1"/>
  <c r="D1180" i="1" s="1"/>
  <c r="D1255" i="1"/>
  <c r="E342" i="9"/>
  <c r="H1621" i="1"/>
  <c r="G1621" i="1"/>
  <c r="H11" i="3"/>
  <c r="N3" i="9" s="1"/>
  <c r="G149" i="1"/>
  <c r="H149" i="1"/>
  <c r="D639" i="4"/>
  <c r="F430" i="4"/>
  <c r="C424" i="1"/>
  <c r="E299" i="4"/>
  <c r="E300" i="4" s="1"/>
  <c r="D296" i="1" s="1"/>
  <c r="I18" i="3"/>
  <c r="D148" i="1"/>
  <c r="G148" i="1" s="1"/>
  <c r="G516" i="1"/>
  <c r="H516" i="1"/>
  <c r="G160" i="1"/>
  <c r="H160" i="1"/>
  <c r="F417" i="4"/>
  <c r="C412" i="1"/>
  <c r="F141" i="6"/>
  <c r="H31" i="3"/>
  <c r="C1537" i="1"/>
  <c r="G348" i="9"/>
  <c r="E348" i="9" s="1"/>
  <c r="G226" i="1"/>
  <c r="H226" i="1"/>
  <c r="H1181" i="1"/>
  <c r="G1181" i="1"/>
  <c r="G39" i="1"/>
  <c r="H39" i="1"/>
  <c r="I23" i="3"/>
  <c r="D1074" i="1"/>
  <c r="G1074" i="1" s="1"/>
  <c r="G1431" i="1"/>
  <c r="H1431" i="1"/>
  <c r="H9" i="3"/>
  <c r="G1525" i="1"/>
  <c r="H1525" i="1"/>
  <c r="G1017" i="1"/>
  <c r="H1017" i="1"/>
  <c r="G530" i="1"/>
  <c r="H530" i="1"/>
  <c r="G578" i="1"/>
  <c r="H578" i="1"/>
  <c r="D300" i="4"/>
  <c r="F6" i="4"/>
  <c r="H17" i="3"/>
  <c r="D422" i="4"/>
  <c r="C2" i="1"/>
  <c r="G198" i="1"/>
  <c r="H198" i="1"/>
  <c r="E422" i="4"/>
  <c r="I17" i="3"/>
  <c r="D2" i="1"/>
  <c r="H269" i="1"/>
  <c r="G269" i="1"/>
  <c r="G642" i="1"/>
  <c r="H642" i="1"/>
  <c r="H1255" i="1"/>
  <c r="G1255" i="1"/>
  <c r="E6" i="5"/>
  <c r="I22" i="3"/>
  <c r="D1012" i="1"/>
  <c r="F7" i="5"/>
  <c r="G303" i="1"/>
  <c r="H303" i="1"/>
  <c r="D640" i="4"/>
  <c r="F535" i="4"/>
  <c r="C529" i="1"/>
  <c r="H136" i="1"/>
  <c r="G136" i="1"/>
  <c r="F176" i="5"/>
  <c r="C1180" i="1"/>
  <c r="H355" i="1"/>
  <c r="G355" i="1"/>
  <c r="G78" i="1"/>
  <c r="H78" i="1"/>
  <c r="H258" i="1"/>
  <c r="G258" i="1"/>
  <c r="F152" i="4"/>
  <c r="H102" i="1"/>
  <c r="G102" i="1"/>
  <c r="H1538" i="1"/>
  <c r="G1538" i="1"/>
  <c r="G565" i="1"/>
  <c r="H565" i="1"/>
  <c r="E640" i="4"/>
  <c r="D634" i="1" s="1"/>
  <c r="D529" i="1"/>
  <c r="E639" i="4"/>
  <c r="D633" i="1" s="1"/>
  <c r="F418" i="4"/>
  <c r="C413" i="1"/>
  <c r="H460" i="1"/>
  <c r="G460" i="1"/>
  <c r="D423" i="4"/>
  <c r="D301" i="4"/>
  <c r="F299" i="4"/>
  <c r="C295" i="1"/>
  <c r="I11" i="3" l="1"/>
  <c r="H1074" i="1"/>
  <c r="H148" i="1"/>
  <c r="F301" i="4"/>
  <c r="C297" i="1"/>
  <c r="H1012" i="1"/>
  <c r="G1012" i="1"/>
  <c r="G2" i="1"/>
  <c r="H2" i="1"/>
  <c r="F300" i="4"/>
  <c r="C296" i="1"/>
  <c r="H1180" i="1"/>
  <c r="G1180" i="1"/>
  <c r="H529" i="1"/>
  <c r="G529" i="1"/>
  <c r="H299" i="9"/>
  <c r="E299" i="9" s="1"/>
  <c r="D1011" i="1"/>
  <c r="F6" i="5"/>
  <c r="G306" i="9"/>
  <c r="E306" i="9" s="1"/>
  <c r="B306" i="9" s="1"/>
  <c r="D643" i="4"/>
  <c r="F422" i="4"/>
  <c r="D424" i="4"/>
  <c r="C417" i="1"/>
  <c r="F639" i="4"/>
  <c r="C633" i="1"/>
  <c r="E347" i="9"/>
  <c r="B348" i="9"/>
  <c r="H412" i="1"/>
  <c r="G412" i="1"/>
  <c r="E301" i="4"/>
  <c r="D297" i="1" s="1"/>
  <c r="E423" i="4"/>
  <c r="E424" i="4" s="1"/>
  <c r="D419" i="1" s="1"/>
  <c r="D295" i="1"/>
  <c r="H295" i="1" s="1"/>
  <c r="G413" i="1"/>
  <c r="H413" i="1"/>
  <c r="D425" i="4"/>
  <c r="D644" i="4"/>
  <c r="C418" i="1"/>
  <c r="G20" i="9"/>
  <c r="F640" i="4"/>
  <c r="C634" i="1"/>
  <c r="E643" i="4"/>
  <c r="D417" i="1"/>
  <c r="K3" i="9"/>
  <c r="I9" i="3"/>
  <c r="G1537" i="1"/>
  <c r="H1537" i="1"/>
  <c r="G424" i="1"/>
  <c r="H424" i="1"/>
  <c r="E644" i="4" l="1"/>
  <c r="E645" i="4" s="1"/>
  <c r="E425" i="4"/>
  <c r="D420" i="1" s="1"/>
  <c r="D418" i="1"/>
  <c r="H418" i="1" s="1"/>
  <c r="H20" i="9"/>
  <c r="E20" i="9" s="1"/>
  <c r="B20" i="9" s="1"/>
  <c r="D645" i="4"/>
  <c r="F643" i="4"/>
  <c r="C637" i="1"/>
  <c r="B299" i="9"/>
  <c r="C420" i="1"/>
  <c r="D637" i="1"/>
  <c r="G417" i="1"/>
  <c r="H417" i="1"/>
  <c r="G634" i="1"/>
  <c r="H634" i="1"/>
  <c r="D646" i="4"/>
  <c r="C638" i="1"/>
  <c r="G633" i="1"/>
  <c r="H633" i="1"/>
  <c r="F424" i="4"/>
  <c r="C419" i="1"/>
  <c r="G295" i="1"/>
  <c r="H297" i="1"/>
  <c r="G297" i="1"/>
  <c r="G296" i="1"/>
  <c r="H296" i="1"/>
  <c r="F423" i="4"/>
  <c r="H1011" i="1"/>
  <c r="G1011" i="1"/>
  <c r="H8" i="3"/>
  <c r="F644" i="4" l="1"/>
  <c r="G418" i="1"/>
  <c r="F425" i="4"/>
  <c r="D650" i="4"/>
  <c r="C640" i="1"/>
  <c r="D639" i="1"/>
  <c r="G419" i="1"/>
  <c r="H419" i="1"/>
  <c r="F645" i="4"/>
  <c r="D649" i="4"/>
  <c r="C639" i="1"/>
  <c r="E646" i="4"/>
  <c r="F646" i="4" s="1"/>
  <c r="D638" i="1"/>
  <c r="G638" i="1" s="1"/>
  <c r="M3" i="9"/>
  <c r="G420" i="1"/>
  <c r="H420" i="1"/>
  <c r="H637" i="1"/>
  <c r="G637" i="1"/>
  <c r="H638" i="1" l="1"/>
  <c r="E649" i="4"/>
  <c r="G297" i="9" s="1"/>
  <c r="E297" i="9" s="1"/>
  <c r="B297" i="9" s="1"/>
  <c r="H334" i="9"/>
  <c r="G334" i="9"/>
  <c r="H19" i="3"/>
  <c r="C643" i="1"/>
  <c r="H639" i="1"/>
  <c r="G639" i="1"/>
  <c r="E650" i="4"/>
  <c r="D640" i="1"/>
  <c r="G640" i="1" s="1"/>
  <c r="F650" i="4"/>
  <c r="H20" i="3"/>
  <c r="C644" i="1"/>
  <c r="F649" i="4" l="1"/>
  <c r="H7" i="3"/>
  <c r="H640" i="1"/>
  <c r="I20" i="3"/>
  <c r="D644" i="1"/>
  <c r="G644" i="1" s="1"/>
  <c r="E334" i="9"/>
  <c r="I19" i="3"/>
  <c r="D643" i="1"/>
  <c r="H643" i="1" s="1"/>
  <c r="G643" i="1" l="1"/>
  <c r="H644" i="1"/>
  <c r="B334" i="9"/>
  <c r="E298" i="9"/>
  <c r="I8" i="3" s="1"/>
  <c r="J3" i="9"/>
  <c r="G295" i="9" l="1"/>
  <c r="L293" i="9"/>
  <c r="F293" i="9" s="1"/>
  <c r="H295" i="9"/>
  <c r="H18" i="9"/>
  <c r="G18" i="9"/>
  <c r="J5" i="9"/>
  <c r="L16" i="9"/>
  <c r="K9" i="9"/>
  <c r="L15" i="9"/>
  <c r="G21" i="9"/>
  <c r="I8" i="9"/>
  <c r="M15" i="9"/>
  <c r="J8" i="9"/>
  <c r="I13" i="9"/>
  <c r="K10" i="9"/>
  <c r="G16" i="9"/>
  <c r="H21" i="9"/>
  <c r="I9" i="9"/>
  <c r="G15" i="9"/>
  <c r="H15" i="9"/>
  <c r="I7" i="9"/>
  <c r="K13" i="9"/>
  <c r="J7" i="9"/>
  <c r="I12" i="9"/>
  <c r="K7" i="9"/>
  <c r="J12" i="9"/>
  <c r="I6" i="9"/>
  <c r="K12" i="9"/>
  <c r="G17" i="9"/>
  <c r="K5" i="9"/>
  <c r="J10" i="9"/>
  <c r="E10" i="9" s="1"/>
  <c r="B10" i="9" s="1"/>
  <c r="M16" i="9"/>
  <c r="G22" i="9"/>
  <c r="J17" i="9"/>
  <c r="K8" i="9"/>
  <c r="J13" i="9"/>
  <c r="J6" i="9"/>
  <c r="I11" i="9"/>
  <c r="H17" i="9"/>
  <c r="K6" i="9"/>
  <c r="J11" i="9"/>
  <c r="I17" i="9"/>
  <c r="H22" i="9"/>
  <c r="I5" i="9"/>
  <c r="K11" i="9"/>
  <c r="H16" i="9"/>
  <c r="J9" i="9"/>
  <c r="E5" i="9" l="1"/>
  <c r="B5" i="9" s="1"/>
  <c r="E295" i="9"/>
  <c r="B295" i="9" s="1"/>
  <c r="E15" i="9"/>
  <c r="F15" i="9"/>
  <c r="E18" i="9"/>
  <c r="B18" i="9" s="1"/>
  <c r="E12" i="9"/>
  <c r="B12" i="9" s="1"/>
  <c r="E16" i="9"/>
  <c r="E6" i="9"/>
  <c r="B6" i="9" s="1"/>
  <c r="E8" i="9"/>
  <c r="B8" i="9" s="1"/>
  <c r="F16" i="9"/>
  <c r="E11" i="9"/>
  <c r="B11" i="9" s="1"/>
  <c r="E9" i="9"/>
  <c r="B9" i="9" s="1"/>
  <c r="E13" i="9"/>
  <c r="B13" i="9" s="1"/>
  <c r="E21" i="9"/>
  <c r="B21" i="9" s="1"/>
  <c r="B293" i="9"/>
  <c r="F23" i="9"/>
  <c r="E22" i="9"/>
  <c r="B22" i="9" s="1"/>
  <c r="E17" i="9"/>
  <c r="B17" i="9" s="1"/>
  <c r="E7" i="9"/>
  <c r="B7" i="9" s="1"/>
  <c r="E23" i="9" l="1"/>
  <c r="I7" i="3" s="1"/>
  <c r="F14" i="9"/>
  <c r="F3" i="9" s="1"/>
  <c r="B15" i="9"/>
  <c r="B16" i="9"/>
  <c r="E14" i="9"/>
  <c r="I13" i="3" s="1"/>
  <c r="E4" i="9"/>
  <c r="E3" i="9" l="1"/>
</calcChain>
</file>

<file path=xl/sharedStrings.xml><?xml version="1.0" encoding="utf-8"?>
<sst xmlns="http://schemas.openxmlformats.org/spreadsheetml/2006/main" count="4733" uniqueCount="3656">
  <si>
    <t>Obveznik:</t>
  </si>
  <si>
    <t>12786 - GLAZBENA ŠKOLA IVANA LUKAČIĆA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</si>
  <si>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</si>
  <si>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</si>
  <si>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</si>
  <si>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</si>
  <si>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</si>
  <si>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</si>
  <si>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</si>
  <si>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</si>
  <si>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</si>
  <si>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</si>
  <si>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</si>
  <si>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</si>
  <si>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</si>
  <si>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</si>
  <si>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</si>
  <si>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</si>
  <si>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</si>
  <si>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</si>
  <si>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</si>
  <si>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</si>
  <si>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</si>
  <si>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</si>
  <si>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</si>
  <si>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</si>
  <si>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</si>
  <si>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</si>
  <si>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</si>
  <si>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</si>
  <si>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</si>
  <si>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</si>
  <si>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</si>
  <si>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</si>
  <si>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</si>
  <si>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</si>
  <si>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</si>
  <si>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</si>
  <si>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</si>
  <si>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</si>
  <si>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</si>
  <si>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</si>
  <si>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</si>
  <si>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</si>
  <si>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</si>
  <si>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</si>
  <si>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</si>
  <si>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</si>
  <si>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</si>
  <si>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</si>
  <si>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</si>
  <si>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</si>
  <si>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</si>
  <si>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</si>
  <si>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</si>
  <si>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</si>
  <si>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</si>
  <si>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</si>
  <si>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</si>
  <si>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</si>
  <si>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</si>
  <si>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</si>
  <si>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</si>
  <si>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</si>
  <si>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</si>
  <si>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</si>
  <si>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</si>
  <si>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</si>
  <si>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</si>
  <si>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</si>
  <si>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</si>
  <si>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</si>
  <si>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</si>
  <si>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</si>
  <si>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</si>
  <si>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</si>
  <si>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</si>
  <si>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</si>
  <si>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</si>
  <si>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</si>
  <si>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</si>
  <si>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</si>
  <si>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</si>
  <si>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</si>
  <si>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</si>
  <si>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</si>
  <si>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</si>
  <si>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</si>
  <si>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</si>
  <si>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</si>
  <si>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</si>
  <si>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</si>
  <si>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</si>
  <si>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</si>
  <si>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</si>
  <si>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</si>
  <si>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</si>
  <si>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</si>
  <si>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</si>
  <si>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</si>
  <si>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</si>
  <si>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</si>
  <si>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</si>
  <si>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</si>
  <si>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</si>
  <si>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</si>
  <si>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</si>
  <si>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</si>
  <si>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</si>
  <si>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</si>
  <si>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</si>
  <si>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</si>
  <si>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</si>
  <si>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</si>
  <si>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</si>
  <si>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</si>
  <si>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</si>
  <si>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</si>
  <si>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</si>
  <si>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</si>
  <si>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</si>
  <si>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</si>
  <si>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</si>
  <si>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</si>
  <si>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</si>
  <si>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</si>
  <si>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</si>
  <si>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</si>
  <si>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</si>
  <si>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</si>
  <si>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</si>
  <si>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</si>
  <si>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</si>
  <si>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</si>
  <si>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</si>
  <si>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</si>
  <si>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</si>
  <si>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</si>
  <si>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</si>
  <si>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</si>
  <si>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</si>
  <si>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</si>
  <si>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</si>
  <si>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</si>
  <si>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</si>
  <si>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</si>
  <si>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</si>
  <si>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</si>
  <si>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</si>
  <si>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</si>
  <si>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</si>
  <si>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</si>
  <si>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</si>
  <si>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</si>
  <si>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</si>
  <si>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</si>
  <si>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</si>
  <si>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</si>
  <si>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</si>
  <si>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</si>
  <si>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</si>
  <si>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</si>
  <si>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</si>
  <si>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</si>
  <si>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</si>
  <si>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</si>
  <si>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</si>
  <si>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</si>
  <si>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</si>
  <si>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</si>
  <si>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</si>
  <si>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</si>
  <si>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</si>
  <si>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</si>
  <si>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</si>
  <si>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</si>
  <si>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</si>
  <si>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</si>
  <si>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</si>
  <si>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</si>
  <si>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</si>
  <si>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</si>
  <si>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</si>
  <si>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</si>
  <si>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</si>
  <si>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</si>
  <si>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</si>
  <si>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</si>
  <si>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</si>
  <si>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</si>
  <si>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</si>
  <si>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</si>
  <si>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</si>
  <si>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</si>
  <si>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</si>
  <si>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</si>
  <si>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</si>
  <si>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</si>
  <si>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</si>
  <si>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</si>
  <si>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</si>
  <si>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</si>
  <si>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</si>
  <si>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</si>
  <si>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</si>
  <si>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</si>
  <si>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</si>
  <si>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</si>
  <si>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</si>
  <si>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</si>
  <si>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</si>
  <si>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</si>
  <si>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</si>
  <si>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</si>
  <si>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</si>
  <si>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</si>
  <si>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</si>
  <si>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</si>
  <si>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</si>
  <si>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</si>
  <si>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</si>
  <si>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</si>
  <si>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</si>
  <si>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</si>
  <si>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</si>
  <si>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</si>
  <si>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</si>
  <si>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</si>
  <si>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</si>
  <si>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</si>
  <si>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</si>
  <si>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</si>
  <si>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</si>
  <si>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</si>
  <si>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</si>
  <si>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</si>
  <si>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</si>
  <si>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</si>
  <si>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</si>
  <si>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</si>
  <si>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</si>
  <si>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</si>
  <si>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</si>
  <si>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</si>
  <si>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</si>
  <si>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</si>
  <si>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</si>
  <si>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</si>
  <si>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</si>
  <si>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</si>
  <si>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</si>
  <si>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</si>
  <si>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</si>
  <si>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</si>
  <si>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</si>
  <si>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</si>
  <si>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</si>
  <si>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</si>
  <si>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</si>
  <si>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</si>
  <si>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</si>
  <si>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</si>
  <si>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</si>
  <si>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</si>
  <si>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</si>
  <si>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</si>
  <si>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</si>
  <si>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</si>
  <si>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</si>
  <si>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</si>
  <si>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</si>
  <si>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</si>
  <si>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</si>
  <si>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</si>
  <si>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</si>
  <si>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</si>
  <si>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</si>
  <si>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</si>
  <si>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</si>
  <si>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</si>
  <si>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</si>
  <si>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</si>
  <si>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</si>
  <si>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</si>
  <si>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</si>
  <si>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</si>
  <si>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</si>
  <si>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</si>
  <si>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</si>
  <si>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</si>
  <si>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</si>
  <si>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</si>
  <si>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</si>
  <si>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</si>
  <si>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</si>
  <si>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</si>
  <si>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</si>
  <si>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</si>
  <si>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</si>
  <si>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</si>
  <si>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</si>
  <si>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</si>
  <si>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</si>
  <si>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</si>
  <si>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</si>
  <si>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</si>
  <si>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</si>
  <si>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</si>
  <si>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</si>
  <si>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</si>
  <si>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</si>
  <si>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</si>
  <si>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</si>
  <si>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</si>
  <si>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</si>
  <si>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</si>
  <si>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</si>
  <si>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</si>
  <si>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</si>
  <si>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</si>
  <si>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</si>
  <si>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</si>
  <si>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</si>
  <si>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</si>
  <si>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</si>
  <si>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</si>
  <si>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</si>
  <si>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</si>
  <si>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</si>
  <si>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</si>
  <si>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</si>
  <si>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</si>
  <si>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</si>
  <si>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</si>
  <si>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</si>
  <si>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</si>
  <si>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</si>
  <si>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</si>
  <si>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</si>
  <si>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</si>
  <si>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</si>
  <si>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</si>
  <si>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</si>
  <si>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</si>
  <si>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</si>
  <si>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</si>
  <si>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</si>
  <si>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</si>
  <si>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</si>
  <si>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</si>
  <si>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</si>
  <si>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</si>
  <si>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</si>
  <si>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</si>
  <si>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</si>
  <si>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</si>
  <si>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</si>
  <si>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</si>
  <si>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</si>
  <si>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</si>
  <si>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</si>
  <si>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</si>
  <si>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</si>
  <si>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</si>
  <si>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</si>
  <si>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</si>
  <si>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</si>
  <si>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</si>
  <si>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</si>
  <si>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</si>
  <si>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</si>
  <si>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</si>
  <si>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</si>
  <si>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</si>
  <si>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</si>
  <si>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</si>
  <si>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</si>
  <si>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</si>
  <si>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</si>
  <si>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</si>
  <si>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</si>
  <si>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</si>
  <si>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</si>
  <si>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</si>
  <si>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</si>
  <si>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</si>
  <si>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</si>
  <si>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</si>
  <si>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</si>
  <si>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</si>
  <si>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</si>
  <si>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</si>
  <si>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</si>
  <si>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</si>
  <si>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</si>
  <si>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</si>
  <si>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</si>
  <si>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</si>
  <si>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</si>
  <si>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</si>
  <si>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</si>
  <si>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</si>
  <si>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</si>
  <si>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</si>
  <si>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</si>
  <si>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</si>
  <si>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</si>
  <si>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</si>
  <si>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</si>
  <si>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</si>
  <si>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</si>
  <si>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</si>
  <si>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</si>
  <si>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</si>
  <si>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</si>
  <si>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</si>
  <si>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</si>
  <si>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</si>
  <si>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</si>
  <si>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</si>
  <si>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</si>
  <si>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</si>
  <si>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</si>
  <si>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</si>
  <si>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</si>
  <si>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</si>
  <si>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</si>
  <si>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</si>
  <si>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</si>
  <si>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</si>
  <si>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</si>
  <si>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</si>
  <si>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</si>
  <si>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</si>
  <si>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</si>
  <si>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</si>
  <si>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</si>
  <si>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</si>
  <si>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</si>
  <si>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</si>
  <si>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</si>
  <si>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</si>
  <si>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</si>
  <si>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</si>
  <si>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</si>
  <si>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</si>
  <si>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</si>
  <si>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</si>
  <si>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</si>
  <si>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</si>
  <si>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</si>
  <si>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</si>
  <si>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</si>
  <si>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</si>
  <si>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</si>
  <si>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</si>
  <si>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</si>
  <si>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</si>
  <si>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</si>
  <si>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</si>
  <si>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</si>
  <si>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</si>
  <si>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</si>
  <si>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</si>
  <si>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</si>
  <si>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</si>
  <si>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</si>
  <si>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</si>
  <si>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</si>
  <si>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</si>
  <si>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</si>
  <si>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</si>
  <si>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</si>
  <si>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</si>
  <si>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</si>
  <si>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</si>
  <si>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</si>
  <si>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</si>
  <si>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</si>
  <si>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</si>
  <si>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</si>
  <si>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</si>
  <si>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</si>
  <si>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</si>
  <si>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</si>
  <si>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</si>
  <si>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</si>
  <si>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</si>
  <si>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</si>
  <si>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</si>
  <si>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</si>
  <si>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</si>
  <si>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</si>
  <si>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</si>
  <si>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</si>
  <si>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</si>
  <si>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</si>
  <si>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</si>
  <si>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</si>
  <si>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</si>
  <si>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</si>
  <si>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</si>
  <si>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</si>
  <si>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</si>
  <si>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</si>
  <si>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</si>
  <si>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</si>
  <si>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</si>
  <si>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</si>
  <si>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</si>
  <si>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</si>
  <si>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</si>
  <si>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</si>
  <si>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</si>
  <si>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</si>
  <si>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</si>
  <si>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</si>
  <si>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</si>
  <si>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</si>
  <si>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</si>
  <si>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</si>
  <si>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</si>
  <si>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</si>
  <si>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</si>
  <si>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</si>
  <si>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</si>
  <si>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</si>
  <si>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</si>
  <si>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</si>
  <si>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</si>
  <si>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</si>
  <si>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</si>
  <si>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</si>
  <si>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</si>
  <si>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</si>
  <si>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</si>
  <si>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</si>
  <si>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</si>
  <si>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</si>
  <si>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</si>
  <si>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</si>
  <si>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</si>
  <si>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</si>
  <si>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</si>
  <si>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</si>
  <si>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</si>
  <si>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</si>
  <si>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</si>
  <si>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</si>
  <si>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</si>
  <si>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</si>
  <si>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</si>
  <si>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</si>
  <si>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</si>
  <si>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</si>
  <si>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</si>
  <si>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</si>
  <si>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</si>
  <si>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</si>
  <si>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</si>
  <si>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</si>
  <si>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</si>
  <si>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</si>
  <si>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</si>
  <si>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</si>
  <si>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</si>
  <si>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</si>
  <si>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</si>
  <si>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</si>
  <si>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</si>
  <si>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</si>
  <si>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</si>
  <si>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</si>
  <si>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</si>
  <si>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</si>
  <si>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</si>
  <si>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</si>
  <si>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</si>
  <si>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</si>
  <si>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</si>
  <si>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</si>
  <si>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</si>
  <si>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</si>
  <si>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</si>
  <si>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</si>
  <si>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</si>
  <si>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</si>
  <si>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</si>
  <si>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</si>
  <si>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</si>
  <si>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</si>
  <si>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</si>
  <si>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</si>
  <si>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</si>
  <si>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</si>
  <si>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</si>
  <si>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</si>
  <si>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</si>
  <si>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</si>
  <si>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</si>
  <si>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</si>
  <si>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</si>
  <si>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</si>
  <si>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</si>
  <si>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</si>
  <si>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</si>
  <si>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</si>
  <si>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</si>
  <si>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</si>
  <si>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</si>
  <si>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</si>
  <si>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</si>
  <si>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</si>
  <si>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</si>
  <si>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</si>
  <si>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</si>
  <si>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</si>
  <si>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</si>
  <si>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</si>
  <si>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</si>
  <si>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</si>
  <si>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</si>
  <si>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</si>
  <si>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</si>
  <si>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</si>
  <si>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</si>
  <si>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</si>
  <si>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</si>
  <si>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</si>
  <si>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</si>
  <si>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</si>
  <si>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</si>
  <si>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</si>
  <si>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</si>
  <si>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</si>
  <si>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</si>
  <si>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</si>
  <si>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</si>
  <si>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</si>
  <si>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</si>
  <si>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</si>
  <si>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</si>
  <si>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</si>
  <si>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</si>
  <si>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</si>
  <si>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</si>
  <si>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</si>
  <si>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</si>
  <si>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</si>
  <si>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</si>
  <si>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</si>
  <si>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</si>
  <si>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</si>
  <si>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</si>
  <si>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</si>
  <si>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</si>
  <si>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</si>
  <si>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</si>
  <si>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</si>
  <si>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</si>
  <si>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</si>
  <si>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</si>
  <si>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</si>
  <si>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</si>
  <si>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</si>
  <si>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</si>
  <si>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</si>
  <si>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</si>
  <si>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</si>
  <si>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</si>
  <si>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</si>
  <si>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</si>
  <si>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</si>
  <si>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</si>
  <si>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</si>
  <si>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</si>
  <si>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</si>
  <si>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</si>
  <si>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</si>
  <si>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</si>
  <si>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</si>
  <si>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</si>
  <si>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</si>
  <si>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</si>
  <si>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</si>
  <si>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</si>
  <si>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</si>
  <si>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</si>
  <si>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</si>
  <si>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</si>
  <si>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</si>
  <si>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</si>
  <si>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</si>
  <si>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</si>
  <si>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</si>
  <si>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</si>
  <si>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</si>
  <si>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</si>
  <si>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</si>
  <si>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</si>
  <si>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</si>
  <si>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</si>
  <si>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</si>
  <si>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</si>
  <si>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</si>
  <si>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</si>
  <si>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</si>
  <si>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</si>
  <si>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</si>
  <si>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</si>
  <si>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</si>
  <si>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</si>
  <si>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</si>
  <si>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</si>
  <si>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</si>
  <si>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</si>
  <si>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</si>
  <si>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</si>
  <si>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</si>
  <si>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</si>
  <si>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</si>
  <si>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</si>
  <si>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</si>
  <si>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</si>
  <si>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</si>
  <si>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</si>
  <si>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</si>
  <si>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</si>
  <si>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</si>
  <si>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</si>
  <si>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</si>
  <si>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</si>
  <si>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</si>
  <si>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</si>
  <si>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</si>
  <si>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</si>
  <si>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</si>
  <si>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</si>
  <si>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</si>
  <si>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</si>
  <si>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</si>
  <si>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</si>
  <si>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</si>
  <si>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</si>
  <si>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</si>
  <si>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</si>
  <si>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</si>
  <si>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</si>
  <si>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</si>
  <si>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</si>
  <si>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</si>
  <si>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</si>
  <si>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</si>
  <si>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</si>
  <si>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</si>
  <si>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</si>
  <si>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</si>
  <si>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</si>
  <si>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</si>
  <si>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</si>
  <si>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</si>
  <si>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</si>
  <si>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</si>
  <si>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</si>
  <si>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</si>
  <si>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</si>
  <si>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</si>
  <si>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</si>
  <si>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</si>
  <si>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</si>
  <si>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</si>
  <si>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</si>
  <si>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</si>
  <si>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</si>
  <si>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</si>
  <si>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</si>
  <si>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</si>
  <si>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</si>
  <si>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</si>
  <si>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</si>
  <si>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</si>
  <si>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</si>
  <si>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</si>
  <si>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</si>
  <si>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</si>
  <si>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</si>
  <si>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</si>
  <si>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</si>
  <si>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</si>
  <si>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</si>
  <si>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</si>
  <si>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</si>
  <si>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</si>
  <si>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</si>
  <si>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</si>
  <si>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</si>
  <si>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</si>
  <si>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</si>
  <si>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</si>
  <si>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</si>
  <si>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</si>
  <si>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</si>
  <si>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</si>
  <si>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</si>
  <si>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</si>
  <si>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</si>
  <si>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</si>
  <si>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</si>
  <si>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</si>
  <si>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</si>
  <si>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</si>
  <si>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</si>
  <si>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</si>
  <si>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</si>
  <si>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</si>
  <si>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</si>
  <si>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</si>
  <si>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</si>
  <si>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</si>
  <si>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</si>
  <si>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</si>
  <si>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</si>
  <si>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</si>
  <si>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</si>
  <si>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</si>
  <si>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</si>
  <si>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</si>
  <si>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</si>
  <si>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</si>
  <si>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</si>
  <si>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</si>
  <si>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</si>
  <si>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</si>
  <si>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</si>
  <si>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</si>
  <si>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</si>
  <si>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</si>
  <si>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</si>
  <si>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</si>
  <si>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</si>
  <si>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</si>
  <si>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</si>
  <si>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</si>
  <si>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</si>
  <si>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</si>
  <si>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</si>
  <si>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</si>
  <si>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</si>
  <si>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</si>
  <si>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</si>
  <si>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</si>
  <si>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</si>
  <si>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</si>
  <si>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</si>
  <si>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</si>
  <si>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</si>
  <si>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</si>
  <si>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</si>
  <si>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</si>
  <si>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</si>
  <si>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</si>
  <si>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</si>
  <si>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</si>
  <si>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</si>
  <si>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</si>
  <si>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</si>
  <si>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</si>
  <si>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</si>
  <si>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</si>
  <si>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</si>
  <si>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</si>
  <si>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</si>
  <si>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</si>
  <si>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</si>
  <si>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</si>
  <si>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</si>
  <si>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</si>
  <si>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</si>
  <si>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</si>
  <si>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</si>
  <si>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</si>
  <si>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</si>
  <si>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</si>
  <si>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</si>
  <si>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</si>
  <si>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</si>
  <si>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</si>
  <si>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</si>
  <si>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</si>
  <si>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</si>
  <si>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</si>
  <si>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</si>
  <si>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</si>
  <si>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</si>
  <si>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</si>
  <si>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</si>
  <si>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</si>
  <si>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</si>
  <si>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</si>
  <si>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</si>
  <si>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</si>
  <si>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</si>
  <si>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</si>
  <si>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</si>
  <si>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</si>
  <si>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</si>
  <si>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</si>
  <si>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</si>
  <si>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</si>
  <si>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</si>
  <si>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</si>
  <si>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</si>
  <si>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</si>
  <si>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</si>
  <si>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</si>
  <si>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</si>
  <si>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</si>
  <si>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</si>
  <si>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</si>
  <si>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</si>
  <si>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</si>
  <si>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</si>
  <si>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</si>
  <si>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</si>
  <si>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</si>
  <si>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</si>
  <si>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</si>
  <si>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</si>
  <si>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</si>
  <si>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</si>
  <si>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</si>
  <si>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</si>
  <si>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</si>
  <si>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</si>
  <si>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</si>
  <si>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</si>
  <si>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</si>
  <si>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</si>
  <si>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</si>
  <si>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</si>
  <si>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</si>
  <si>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</si>
  <si>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</si>
  <si>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</si>
  <si>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</si>
  <si>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</si>
  <si>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</si>
  <si>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</si>
  <si>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</si>
  <si>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</si>
  <si>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</si>
  <si>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</si>
  <si>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</si>
  <si>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</si>
  <si>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</si>
  <si>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</si>
  <si>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</si>
  <si>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</si>
  <si>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</si>
  <si>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</si>
  <si>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</si>
  <si>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</si>
  <si>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</si>
  <si>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</si>
  <si>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</si>
  <si>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</si>
  <si>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</si>
  <si>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</si>
  <si>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</si>
  <si>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</si>
  <si>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</si>
  <si>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</si>
  <si>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</si>
  <si>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</si>
  <si>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</si>
  <si>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</si>
  <si>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</si>
  <si>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</si>
  <si>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</si>
  <si>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</si>
  <si>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</si>
  <si>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</si>
  <si>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</si>
  <si>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</si>
  <si>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</si>
  <si>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</si>
  <si>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</si>
  <si>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</si>
  <si>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</si>
  <si>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</si>
  <si>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</si>
  <si>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</si>
  <si>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</si>
  <si>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</si>
  <si>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</si>
  <si>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</si>
  <si>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</si>
  <si>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</si>
  <si>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</si>
  <si>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</si>
  <si>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</si>
  <si>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</si>
  <si>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</si>
  <si>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</si>
  <si>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</si>
  <si>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</si>
  <si>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</si>
  <si>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</si>
  <si>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</si>
  <si>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</si>
  <si>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</si>
  <si>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</si>
  <si>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</si>
  <si>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</si>
  <si>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</si>
  <si>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</si>
  <si>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</si>
  <si>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</si>
  <si>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</si>
  <si>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</si>
  <si>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</si>
  <si>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</si>
  <si>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</si>
  <si>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</si>
  <si>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</si>
  <si>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</si>
  <si>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</si>
  <si>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</si>
  <si>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</si>
  <si>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</si>
  <si>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</si>
  <si>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</si>
  <si>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</si>
  <si>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</si>
  <si>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</si>
  <si>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</si>
  <si>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</si>
  <si>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</si>
  <si>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</si>
  <si>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</si>
  <si>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</si>
  <si>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</si>
  <si>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</si>
  <si>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</si>
  <si>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</si>
  <si>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</si>
  <si>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</si>
  <si>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</si>
  <si>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</si>
  <si>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</si>
  <si>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</si>
  <si>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</si>
  <si>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</si>
  <si>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</si>
  <si>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</si>
  <si>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</si>
  <si>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</si>
  <si>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</si>
  <si>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</si>
  <si>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</si>
  <si>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</si>
  <si>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</si>
  <si>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</si>
  <si>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</si>
  <si>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</si>
  <si>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</si>
  <si>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</si>
  <si>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</si>
  <si>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</si>
  <si>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</si>
  <si>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</si>
  <si>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</si>
  <si>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</si>
  <si>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</si>
  <si>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</si>
  <si>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</si>
  <si>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</si>
  <si>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</si>
  <si>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</si>
  <si>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</si>
  <si>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</si>
  <si>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</si>
  <si>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</si>
  <si>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</si>
  <si>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</si>
  <si>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</si>
  <si>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</si>
  <si>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</si>
  <si>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</si>
  <si>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</si>
  <si>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</si>
  <si>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</si>
  <si>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</si>
  <si>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</si>
  <si>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</si>
  <si>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</si>
  <si>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</si>
  <si>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</si>
  <si>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</si>
  <si>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</si>
  <si>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</si>
  <si>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</si>
  <si>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</si>
  <si>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</si>
  <si>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</si>
  <si>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</si>
  <si>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</si>
  <si>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</si>
  <si>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</si>
  <si>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</si>
  <si>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</si>
  <si>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</si>
  <si>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</si>
  <si>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</si>
  <si>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</si>
  <si>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</si>
  <si>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</si>
  <si>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</si>
  <si>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</si>
  <si>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</si>
  <si>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</si>
  <si>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</si>
  <si>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</si>
  <si>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</si>
  <si>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</si>
  <si>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</si>
  <si>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</si>
  <si>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</si>
  <si>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</si>
  <si>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</si>
  <si>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</si>
  <si>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</si>
  <si>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</si>
  <si>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</si>
  <si>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</si>
  <si>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</si>
  <si>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</si>
  <si>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</si>
  <si>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</si>
  <si>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</si>
  <si>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</si>
  <si>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</si>
  <si>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</si>
  <si>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</si>
  <si>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</si>
  <si>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</si>
  <si>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</si>
  <si>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</si>
  <si>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</si>
  <si>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</si>
  <si>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</si>
  <si>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</si>
  <si>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</si>
  <si>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</si>
  <si>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</si>
  <si>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</si>
  <si>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</si>
  <si>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</si>
  <si>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</si>
  <si>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</si>
  <si>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</si>
  <si>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</si>
  <si>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</si>
  <si>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</si>
  <si>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</si>
  <si>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</si>
  <si>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</si>
  <si>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</si>
  <si>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</si>
  <si>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</si>
  <si>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</si>
  <si>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</si>
  <si>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</si>
  <si>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</si>
  <si>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</si>
  <si>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</si>
  <si>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</si>
  <si>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</si>
  <si>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</si>
  <si>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</si>
  <si>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</si>
  <si>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</si>
  <si>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</si>
  <si>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</si>
  <si>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</si>
  <si>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</si>
  <si>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</si>
  <si>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</si>
  <si>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</si>
  <si>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</si>
  <si>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</si>
  <si>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</si>
  <si>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</si>
  <si>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</si>
  <si>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</si>
  <si>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</si>
  <si>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</si>
  <si>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</si>
  <si>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</si>
  <si>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</si>
  <si>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</si>
  <si>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</si>
  <si>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</si>
  <si>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</si>
  <si>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</si>
  <si>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</si>
  <si>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</si>
  <si>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</si>
  <si>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</si>
  <si>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</si>
  <si>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</si>
  <si>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</si>
  <si>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</si>
  <si>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</si>
  <si>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</si>
  <si>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</si>
  <si>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</si>
  <si>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</si>
  <si>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</si>
  <si>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</si>
  <si>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</si>
  <si>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</si>
  <si>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</si>
  <si>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</si>
  <si>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</si>
  <si>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</si>
  <si>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</si>
  <si>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</si>
  <si>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</si>
  <si>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</si>
  <si>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</si>
  <si>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</si>
  <si>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</si>
  <si>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</si>
  <si>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</si>
  <si>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</si>
  <si>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</si>
  <si>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</si>
  <si>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</si>
  <si>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</si>
  <si>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</si>
  <si>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</si>
  <si>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</si>
  <si>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</si>
  <si>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</si>
  <si>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</si>
  <si>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</si>
  <si>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</si>
  <si>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</si>
  <si>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</si>
  <si>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</si>
  <si>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</si>
  <si>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</si>
  <si>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</si>
  <si>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</si>
  <si>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</si>
  <si>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</si>
  <si>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</si>
  <si>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</si>
  <si>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</si>
  <si>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</si>
  <si>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</si>
  <si>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</si>
  <si>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</si>
  <si>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</si>
  <si>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</si>
  <si>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</si>
  <si>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</si>
  <si>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</si>
  <si>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</si>
  <si>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</si>
  <si>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</si>
  <si>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</si>
  <si>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</si>
  <si>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</si>
  <si>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</si>
  <si>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</si>
  <si>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</si>
  <si>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</si>
  <si>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</si>
  <si>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</si>
  <si>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</si>
  <si>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</si>
  <si>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</si>
  <si>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</si>
  <si>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</si>
  <si>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</si>
  <si>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</si>
  <si>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</si>
  <si>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</si>
  <si>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</si>
  <si>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</si>
  <si>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</si>
  <si>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</si>
  <si>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</si>
  <si>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</si>
  <si>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</si>
  <si>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</si>
  <si>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</si>
  <si>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</si>
  <si>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</si>
  <si>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</si>
  <si>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</si>
  <si>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</si>
  <si>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</si>
  <si>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</si>
  <si>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</si>
  <si>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</si>
  <si>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</si>
  <si>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</si>
  <si>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</si>
  <si>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</si>
  <si>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</si>
  <si>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</si>
  <si>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</si>
  <si>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</si>
  <si>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</si>
  <si>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</si>
  <si>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</si>
  <si>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</si>
  <si>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</si>
  <si>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</si>
  <si>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</si>
  <si>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</si>
  <si>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</si>
  <si>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</si>
  <si>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</si>
  <si>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</si>
  <si>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</si>
  <si>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</si>
  <si>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</si>
  <si>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</si>
  <si>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</si>
  <si>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</si>
  <si>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</si>
  <si>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</si>
  <si>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</si>
  <si>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</si>
  <si>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</si>
  <si>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</si>
  <si>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</si>
  <si>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</si>
  <si>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</si>
  <si>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</si>
  <si>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</si>
  <si>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</si>
  <si>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</si>
  <si>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</si>
  <si>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</si>
  <si>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</si>
  <si>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</si>
  <si>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</si>
  <si>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</si>
  <si>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</si>
  <si>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</si>
  <si>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</si>
  <si>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</si>
  <si>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</si>
  <si>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</si>
  <si>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</si>
  <si>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</si>
  <si>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</si>
  <si>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</si>
  <si>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</si>
  <si>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</si>
  <si>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</si>
  <si>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</si>
  <si>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</si>
  <si>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</si>
  <si>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</si>
  <si>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</si>
  <si>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</si>
  <si>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</si>
  <si>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</si>
  <si>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</si>
  <si>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</si>
  <si>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</si>
  <si>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</si>
  <si>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</si>
  <si>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</si>
  <si>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</si>
  <si>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</si>
  <si>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</si>
  <si>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</si>
  <si>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</si>
  <si>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</si>
  <si>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</si>
  <si>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</si>
  <si>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</si>
  <si>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</si>
  <si>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</si>
  <si>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</si>
  <si>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</si>
  <si>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</si>
  <si>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</si>
  <si>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</si>
  <si>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</si>
  <si>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</si>
  <si>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</si>
  <si>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</si>
  <si>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</si>
  <si>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</si>
  <si>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</si>
  <si>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</si>
  <si>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</si>
  <si>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</si>
  <si>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</si>
  <si>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</si>
  <si>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</si>
  <si>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</si>
  <si>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</si>
  <si>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</si>
  <si>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</si>
  <si>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</si>
  <si>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</si>
  <si>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</si>
  <si>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</si>
  <si>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</si>
  <si>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</si>
  <si>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</si>
  <si>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</si>
  <si>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</si>
  <si>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</si>
  <si>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</si>
  <si>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</si>
  <si>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</si>
  <si>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</si>
  <si>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</si>
  <si>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</si>
  <si>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</si>
  <si>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</si>
  <si>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</si>
  <si>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</si>
  <si>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</si>
  <si>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</si>
  <si>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</si>
  <si>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</si>
  <si>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</si>
  <si>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</si>
  <si>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</si>
  <si>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</si>
  <si>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</si>
  <si>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</si>
  <si>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</si>
  <si>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</si>
  <si>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</si>
  <si>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</si>
  <si>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</si>
  <si>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</si>
  <si>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</si>
  <si>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</si>
  <si>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</si>
  <si>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</si>
  <si>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</si>
  <si>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</si>
  <si>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</si>
  <si>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</si>
  <si>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</si>
  <si>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</si>
  <si>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</si>
  <si>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</si>
  <si>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</si>
  <si>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</si>
  <si>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</si>
  <si>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</si>
  <si>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</si>
  <si>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</si>
  <si>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</si>
  <si>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</si>
  <si>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</si>
  <si>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</si>
  <si>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</si>
  <si>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</si>
  <si>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</si>
  <si>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</si>
  <si>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</si>
  <si>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</si>
  <si>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</si>
  <si>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</si>
  <si>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</si>
  <si>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</si>
  <si>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</si>
  <si>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</si>
  <si>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</si>
  <si>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</si>
  <si>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</si>
  <si>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</si>
  <si>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</si>
  <si>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</si>
  <si>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</si>
  <si>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</si>
  <si>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</si>
  <si>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</si>
  <si>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</si>
  <si>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</si>
  <si>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</si>
  <si>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</si>
  <si>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</si>
  <si>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</si>
  <si>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</si>
  <si>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</si>
  <si>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</si>
  <si>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</si>
  <si>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</si>
  <si>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</si>
  <si>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</si>
  <si>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</si>
  <si>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</si>
  <si>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</si>
  <si>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</si>
  <si>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</si>
  <si>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</si>
  <si>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</si>
  <si>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</si>
  <si>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</si>
  <si>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</si>
  <si>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</si>
  <si>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</si>
  <si>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</si>
  <si>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</si>
  <si>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</si>
  <si>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</si>
  <si>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</si>
  <si>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</si>
  <si>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</si>
  <si>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</si>
  <si>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</si>
  <si>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</si>
  <si>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</si>
  <si>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</si>
  <si>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</si>
  <si>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</si>
  <si>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</si>
  <si>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</si>
  <si>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</si>
  <si>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</si>
  <si>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</si>
  <si>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</si>
  <si>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</si>
  <si>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</si>
  <si>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</si>
  <si>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</si>
  <si>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</si>
  <si>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</si>
  <si>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</si>
  <si>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</si>
  <si>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</si>
  <si>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</si>
  <si>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</si>
  <si>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</si>
  <si>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</si>
  <si>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</si>
  <si>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</si>
  <si>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</si>
  <si>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</si>
  <si>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</si>
  <si>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</si>
  <si>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</si>
  <si>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</si>
  <si>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</si>
  <si>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</si>
  <si>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</si>
  <si>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</si>
  <si>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</si>
  <si>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</si>
  <si>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</si>
  <si>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</si>
  <si>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</si>
  <si>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</si>
  <si>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</si>
  <si>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</si>
  <si>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</si>
  <si>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</si>
  <si>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</si>
  <si>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</si>
  <si>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</si>
  <si>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</si>
  <si>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</si>
  <si>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</si>
  <si>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</si>
  <si>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</si>
  <si>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</si>
  <si>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</si>
  <si>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</si>
  <si>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</si>
  <si>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</si>
  <si>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</si>
  <si>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</si>
  <si>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</si>
  <si>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</si>
  <si>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</si>
  <si>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</si>
  <si>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</si>
  <si>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</si>
  <si>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</si>
  <si>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</si>
  <si>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</si>
  <si>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</si>
  <si>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</si>
  <si>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</si>
  <si>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</si>
  <si>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</si>
  <si>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</si>
  <si>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</si>
  <si>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</si>
  <si>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</si>
  <si>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</si>
  <si>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</si>
  <si>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</si>
  <si>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</si>
  <si>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</si>
  <si>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</si>
  <si>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</si>
  <si>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</si>
  <si>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</si>
  <si>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</si>
  <si>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</si>
  <si>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</si>
  <si>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</si>
  <si>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</si>
  <si>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</si>
  <si>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</si>
  <si>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</si>
  <si>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</si>
  <si>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</si>
  <si>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</si>
  <si>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</si>
  <si>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</si>
  <si>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</si>
  <si>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</si>
  <si>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</si>
  <si>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</si>
  <si>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</si>
  <si>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</si>
  <si>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</si>
  <si>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</si>
  <si>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</si>
  <si>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</si>
  <si>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</si>
  <si>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</si>
  <si>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</si>
  <si>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</si>
  <si>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</si>
  <si>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</si>
  <si>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</si>
  <si>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</si>
  <si>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</si>
  <si>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</si>
  <si>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</si>
  <si>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</si>
  <si>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</si>
  <si>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</si>
  <si>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</si>
  <si>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</si>
  <si>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</si>
  <si>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</si>
  <si>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</si>
  <si>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</si>
  <si>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</si>
  <si>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</si>
  <si>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</si>
  <si>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</si>
  <si>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</si>
  <si>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</si>
  <si>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</si>
  <si>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</si>
  <si>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</si>
  <si>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</si>
  <si>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</si>
  <si>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</si>
  <si>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</si>
  <si>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</si>
  <si>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</si>
  <si>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</si>
  <si>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</si>
  <si>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</si>
  <si>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</si>
  <si>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</si>
  <si>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</si>
  <si>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</si>
  <si>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</si>
  <si>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</si>
  <si>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</si>
  <si>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</si>
  <si>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</si>
  <si>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</si>
  <si>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</si>
  <si>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</si>
  <si>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</si>
  <si>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</si>
  <si>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</si>
  <si>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</si>
  <si>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</si>
  <si>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</si>
  <si>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</si>
  <si>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</si>
  <si>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</si>
  <si>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</si>
  <si>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</si>
  <si>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</si>
  <si>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</si>
  <si>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</si>
  <si>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</si>
  <si>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</si>
  <si>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</si>
  <si>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</si>
  <si>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</si>
  <si>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</si>
  <si>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</si>
  <si>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</si>
  <si>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</si>
  <si>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</si>
  <si>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</si>
  <si>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</si>
  <si>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</si>
  <si>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</si>
  <si>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</si>
  <si>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</si>
  <si>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</si>
  <si>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</si>
  <si>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</si>
  <si>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</si>
  <si>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</si>
  <si>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</si>
  <si>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</si>
  <si>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</si>
  <si>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</si>
  <si>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</si>
  <si>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</si>
  <si>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</si>
  <si>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</si>
  <si>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</si>
  <si>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</si>
  <si>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</si>
  <si>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</si>
  <si>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</si>
  <si>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</si>
  <si>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</si>
  <si>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</si>
  <si>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</si>
  <si>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</si>
  <si>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</si>
  <si>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</si>
  <si>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</si>
  <si>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</si>
  <si>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</si>
  <si>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</si>
  <si>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</si>
  <si>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</si>
  <si>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</si>
  <si>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</si>
  <si>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</si>
  <si>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</si>
  <si>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</si>
  <si>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</si>
  <si>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</si>
  <si>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</si>
  <si>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</si>
  <si>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</si>
  <si>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</si>
  <si>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</si>
  <si>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</si>
  <si>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</si>
  <si>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</si>
  <si>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</si>
  <si>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</si>
  <si>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</si>
  <si>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</si>
  <si>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</si>
  <si>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</si>
  <si>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</si>
  <si>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</si>
  <si>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</si>
  <si>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</si>
  <si>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</si>
  <si>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</si>
  <si>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</si>
  <si>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</si>
  <si>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</si>
  <si>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</si>
  <si>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</si>
  <si>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</si>
  <si>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</si>
  <si>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</si>
  <si>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</si>
  <si>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</si>
  <si>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</si>
  <si>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</si>
  <si>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</si>
  <si>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</si>
  <si>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</si>
  <si>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</si>
  <si>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</si>
  <si>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</si>
  <si>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</si>
  <si>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</si>
  <si>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</si>
  <si>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</si>
  <si>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</si>
  <si>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</si>
  <si>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</si>
  <si>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</si>
  <si>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</si>
  <si>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</si>
  <si>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</si>
  <si>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</si>
  <si>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</si>
  <si>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</si>
  <si>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</si>
  <si>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</si>
  <si>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</si>
  <si>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</si>
  <si>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</si>
  <si>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</si>
  <si>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</si>
  <si>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</si>
  <si>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</si>
  <si>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</si>
  <si>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</si>
  <si>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</si>
  <si>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</si>
  <si>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</si>
  <si>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</si>
  <si>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</si>
  <si>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</si>
  <si>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</si>
  <si>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</si>
  <si>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</si>
  <si>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</si>
  <si>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</si>
  <si>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</si>
  <si>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</si>
  <si>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</si>
  <si>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</si>
  <si>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</si>
  <si>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</si>
  <si>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</si>
  <si>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</si>
  <si>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</si>
  <si>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</si>
  <si>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</si>
  <si>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</si>
  <si>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</si>
  <si>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</si>
  <si>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</si>
  <si>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</si>
  <si>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</si>
  <si>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</si>
  <si>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</si>
  <si>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</si>
  <si>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</si>
  <si>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</si>
  <si>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</si>
  <si>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</si>
  <si>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</si>
  <si>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</si>
  <si>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</si>
  <si>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</si>
  <si>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</si>
  <si>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</si>
  <si>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</si>
  <si>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</si>
  <si>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</si>
  <si>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</si>
  <si>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</si>
  <si>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</si>
  <si>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</si>
  <si>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</si>
  <si>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</si>
  <si>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</si>
  <si>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</si>
  <si>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</si>
  <si>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</si>
  <si>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</si>
  <si>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</si>
  <si>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</si>
  <si>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</si>
  <si>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</si>
  <si>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</si>
  <si>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</si>
  <si>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</si>
  <si>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</si>
  <si>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</si>
  <si>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</si>
  <si>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</si>
  <si>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</si>
  <si>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</si>
  <si>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</si>
  <si>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</si>
  <si>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</si>
  <si>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</si>
  <si>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</si>
  <si>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</si>
  <si>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</si>
  <si>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</si>
  <si>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</si>
  <si>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</si>
  <si>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</si>
  <si>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</si>
  <si>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</si>
  <si>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</si>
  <si>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</si>
  <si>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</si>
  <si>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</si>
  <si>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</si>
  <si>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</si>
  <si>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</si>
  <si>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</si>
  <si>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</si>
  <si>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</si>
  <si>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</si>
  <si>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</si>
  <si>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</si>
  <si>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</si>
  <si>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</si>
  <si>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</si>
  <si>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</si>
  <si>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</si>
  <si>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</si>
  <si>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</si>
  <si>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</si>
  <si>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</si>
  <si>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</si>
  <si>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</si>
  <si>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</si>
  <si>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</si>
  <si>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</si>
  <si>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</si>
  <si>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</si>
  <si>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</si>
  <si>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</si>
  <si>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</si>
  <si>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</si>
  <si>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</si>
  <si>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</si>
  <si>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</si>
  <si>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</si>
  <si>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</si>
  <si>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</si>
  <si>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</si>
  <si>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</si>
  <si>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</si>
  <si>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</si>
  <si>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</si>
  <si>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</si>
  <si>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</si>
  <si>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</si>
  <si>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</si>
  <si>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</si>
  <si>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</si>
  <si>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</si>
  <si>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</si>
  <si>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</si>
  <si>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</si>
  <si>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</si>
  <si>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</si>
  <si>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</si>
  <si>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</si>
  <si>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</si>
  <si>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</si>
  <si>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</si>
  <si>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</si>
  <si>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</si>
  <si>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</si>
  <si>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</si>
  <si>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</si>
  <si>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</si>
  <si>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</si>
  <si>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</si>
  <si>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</si>
  <si>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</si>
  <si>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</si>
  <si>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</si>
  <si>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</si>
  <si>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</si>
  <si>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</si>
  <si>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</si>
  <si>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</si>
  <si>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GLAZBENA ŠKOLA IVANA LUKAČIĆA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</si>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</sst>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948475.04999999993</v>
      </c>
      <c r="D2" s="7">
        <f>'PR-RAS'!E6</f>
        <v>1064648.99</v>
      </c>
      <c r="E2" s="7">
        <v>0</v>
      </c>
      <c r="F2" s="7">
        <v>0</v>
      </c>
      <c r="G2" s="8">
        <f t="shared" ref="G2:G274" si="0">(B2/1000)*(C2*1+D2*2)</f>
        <v>3077.7730299999998</v>
      </c>
      <c r="H2" s="8">
        <f t="shared" ref="H2:H274" si="1">ABS(C2-ROUND(C2,0))+ABS(D2-ROUND(D2,0))</f>
        <v>5.9999999939464033E-2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847806.57</v>
      </c>
      <c r="D45" s="2">
        <f>'PR-RAS'!E49</f>
        <v>941440.49</v>
      </c>
      <c r="E45" s="2">
        <v>0</v>
      </c>
      <c r="F45" s="2">
        <v>0</v>
      </c>
      <c r="G45" s="3">
        <f t="shared" si="0"/>
        <v>120150.25219999999</v>
      </c>
      <c r="H45" s="3">
        <f t="shared" si="1"/>
        <v>0.92000000004190952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847806.57</v>
      </c>
      <c r="D64" s="2">
        <f>'PR-RAS'!E68</f>
        <v>941440.49</v>
      </c>
      <c r="E64" s="2">
        <v>0</v>
      </c>
      <c r="F64" s="2">
        <v>0</v>
      </c>
      <c r="G64" s="3">
        <f t="shared" si="0"/>
        <v>172033.31564999997</v>
      </c>
      <c r="H64" s="3">
        <f t="shared" si="1"/>
        <v>0.92000000004190952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847426.57</v>
      </c>
      <c r="D65" s="2">
        <f>'PR-RAS'!E69</f>
        <v>941060.49</v>
      </c>
      <c r="E65" s="2">
        <v>0</v>
      </c>
      <c r="F65" s="2">
        <v>0</v>
      </c>
      <c r="G65" s="3">
        <f t="shared" si="0"/>
        <v>174691.04319999999</v>
      </c>
      <c r="H65" s="3">
        <f t="shared" si="1"/>
        <v>0.92000000004190952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380</v>
      </c>
      <c r="D66" s="2">
        <f>'PR-RAS'!E70</f>
        <v>380</v>
      </c>
      <c r="E66" s="2">
        <v>0</v>
      </c>
      <c r="F66" s="2">
        <v>0</v>
      </c>
      <c r="G66" s="3">
        <f t="shared" si="0"/>
        <v>74.100000000000009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54111.4</v>
      </c>
      <c r="D102" s="2">
        <f>'PR-RAS'!E106</f>
        <v>65820.42</v>
      </c>
      <c r="E102" s="2">
        <v>0</v>
      </c>
      <c r="F102" s="2">
        <v>0</v>
      </c>
      <c r="G102" s="3">
        <f t="shared" si="0"/>
        <v>18760.97624</v>
      </c>
      <c r="H102" s="3">
        <f t="shared" si="1"/>
        <v>0.81999999999970896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54111.4</v>
      </c>
      <c r="D108" s="2">
        <f>'PR-RAS'!E112</f>
        <v>65820.42</v>
      </c>
      <c r="E108" s="2">
        <v>0</v>
      </c>
      <c r="F108" s="2">
        <v>0</v>
      </c>
      <c r="G108" s="3">
        <f t="shared" si="0"/>
        <v>19875.489679999999</v>
      </c>
      <c r="H108" s="3">
        <f t="shared" si="1"/>
        <v>0.81999999999970896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54111.4</v>
      </c>
      <c r="D113" s="2">
        <f>'PR-RAS'!E117</f>
        <v>65820.42</v>
      </c>
      <c r="E113" s="2">
        <v>0</v>
      </c>
      <c r="F113" s="2">
        <v>0</v>
      </c>
      <c r="G113" s="3">
        <f t="shared" si="0"/>
        <v>20804.25088</v>
      </c>
      <c r="H113" s="3">
        <f t="shared" si="1"/>
        <v>0.81999999999970896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2720</v>
      </c>
      <c r="D121" s="2">
        <f>'PR-RAS'!E125</f>
        <v>1845</v>
      </c>
      <c r="E121" s="2">
        <v>0</v>
      </c>
      <c r="F121" s="2">
        <v>0</v>
      </c>
      <c r="G121" s="3">
        <f t="shared" si="0"/>
        <v>769.19999999999993</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420</v>
      </c>
      <c r="D122" s="2">
        <f>'PR-RAS'!E126</f>
        <v>395</v>
      </c>
      <c r="E122" s="2">
        <v>0</v>
      </c>
      <c r="F122" s="2">
        <v>0</v>
      </c>
      <c r="G122" s="3">
        <f t="shared" si="0"/>
        <v>146.41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420</v>
      </c>
      <c r="D124" s="2">
        <f>'PR-RAS'!E128</f>
        <v>395</v>
      </c>
      <c r="E124" s="2">
        <v>0</v>
      </c>
      <c r="F124" s="2">
        <v>0</v>
      </c>
      <c r="G124" s="3">
        <f t="shared" si="0"/>
        <v>148.82999999999998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2300</v>
      </c>
      <c r="D125" s="2">
        <f>'PR-RAS'!E129</f>
        <v>1450</v>
      </c>
      <c r="E125" s="2">
        <v>0</v>
      </c>
      <c r="F125" s="2">
        <v>0</v>
      </c>
      <c r="G125" s="3">
        <f t="shared" si="0"/>
        <v>644.79999999999995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2300</v>
      </c>
      <c r="D126" s="2">
        <f>'PR-RAS'!E130</f>
        <v>1450</v>
      </c>
      <c r="E126" s="2">
        <v>0</v>
      </c>
      <c r="F126" s="2">
        <v>0</v>
      </c>
      <c r="G126" s="3">
        <f t="shared" si="0"/>
        <v>650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43837.08</v>
      </c>
      <c r="D130" s="2">
        <f>'PR-RAS'!E134</f>
        <v>55543.08</v>
      </c>
      <c r="E130" s="2">
        <v>0</v>
      </c>
      <c r="F130" s="2">
        <v>0</v>
      </c>
      <c r="G130" s="3">
        <f t="shared" si="0"/>
        <v>19985.097959999999</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43837.08</v>
      </c>
      <c r="D131" s="2">
        <f>'PR-RAS'!E135</f>
        <v>55543.08</v>
      </c>
      <c r="E131" s="2">
        <v>0</v>
      </c>
      <c r="F131" s="2">
        <v>0</v>
      </c>
      <c r="G131" s="3">
        <f t="shared" si="0"/>
        <v>20140.021199999999</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43837.08</v>
      </c>
      <c r="D132" s="2">
        <f>'PR-RAS'!E136</f>
        <v>50043.08</v>
      </c>
      <c r="E132" s="2">
        <v>0</v>
      </c>
      <c r="F132" s="2">
        <v>0</v>
      </c>
      <c r="G132" s="3">
        <f t="shared" si="0"/>
        <v>18853.944439999999</v>
      </c>
      <c r="H132" s="3">
        <f t="shared" si="1"/>
        <v>0.16000000000349246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5500</v>
      </c>
      <c r="E133" s="2">
        <v>0</v>
      </c>
      <c r="F133" s="2">
        <v>0</v>
      </c>
      <c r="G133" s="3">
        <f t="shared" si="0"/>
        <v>1452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946211.25</v>
      </c>
      <c r="D148" s="2">
        <f>'PR-RAS'!E152</f>
        <v>1138224.58</v>
      </c>
      <c r="E148" s="2">
        <v>0</v>
      </c>
      <c r="F148" s="2">
        <v>0</v>
      </c>
      <c r="G148" s="3">
        <f t="shared" si="0"/>
        <v>473731.08026999998</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817578.29</v>
      </c>
      <c r="D149" s="2">
        <f>'PR-RAS'!E153</f>
        <v>1008866.78</v>
      </c>
      <c r="E149" s="2">
        <v>0</v>
      </c>
      <c r="F149" s="2">
        <v>0</v>
      </c>
      <c r="G149" s="3">
        <f t="shared" si="0"/>
        <v>419626.15379999997</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679712.74</v>
      </c>
      <c r="D150" s="2">
        <f>'PR-RAS'!E154</f>
        <v>838836.21</v>
      </c>
      <c r="E150" s="2">
        <v>0</v>
      </c>
      <c r="F150" s="2">
        <v>0</v>
      </c>
      <c r="G150" s="3">
        <f t="shared" si="0"/>
        <v>351250.38884000003</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679712.74</v>
      </c>
      <c r="D151" s="2">
        <f>'PR-RAS'!E155</f>
        <v>838836.21</v>
      </c>
      <c r="E151" s="2">
        <v>0</v>
      </c>
      <c r="F151" s="2">
        <v>0</v>
      </c>
      <c r="G151" s="3">
        <f t="shared" si="0"/>
        <v>353607.77400000003</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25712.89</v>
      </c>
      <c r="D155" s="2">
        <f>'PR-RAS'!E159</f>
        <v>31622.53</v>
      </c>
      <c r="E155" s="2">
        <v>0</v>
      </c>
      <c r="F155" s="2">
        <v>0</v>
      </c>
      <c r="G155" s="3">
        <f t="shared" si="0"/>
        <v>13699.524299999999</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112152.66</v>
      </c>
      <c r="D156" s="2">
        <f>'PR-RAS'!E160</f>
        <v>138408.04</v>
      </c>
      <c r="E156" s="2">
        <v>0</v>
      </c>
      <c r="F156" s="2">
        <v>0</v>
      </c>
      <c r="G156" s="3">
        <f t="shared" si="0"/>
        <v>60290.154699999999</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112152.66</v>
      </c>
      <c r="D158" s="2">
        <f>'PR-RAS'!E162</f>
        <v>138408.04</v>
      </c>
      <c r="E158" s="2">
        <v>0</v>
      </c>
      <c r="F158" s="2">
        <v>0</v>
      </c>
      <c r="G158" s="3">
        <f t="shared" si="0"/>
        <v>61068.09218</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128260.48</v>
      </c>
      <c r="D160" s="2">
        <f>'PR-RAS'!E164</f>
        <v>129357.80000000002</v>
      </c>
      <c r="E160" s="2">
        <v>0</v>
      </c>
      <c r="F160" s="2">
        <v>0</v>
      </c>
      <c r="G160" s="3">
        <f t="shared" si="0"/>
        <v>61529.19672</v>
      </c>
      <c r="H160" s="3">
        <f t="shared" si="1"/>
        <v>0.67999999997846317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23435.889999999996</v>
      </c>
      <c r="D161" s="2">
        <f>'PR-RAS'!E165</f>
        <v>29105.43</v>
      </c>
      <c r="E161" s="2">
        <v>0</v>
      </c>
      <c r="F161" s="2">
        <v>0</v>
      </c>
      <c r="G161" s="3">
        <f t="shared" si="0"/>
        <v>13063.48</v>
      </c>
      <c r="H161" s="3">
        <f t="shared" si="1"/>
        <v>0.54000000000451109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10774.38</v>
      </c>
      <c r="D162" s="2">
        <f>'PR-RAS'!E166</f>
        <v>13729.73</v>
      </c>
      <c r="E162" s="2">
        <v>0</v>
      </c>
      <c r="F162" s="2">
        <v>0</v>
      </c>
      <c r="G162" s="3">
        <f t="shared" si="0"/>
        <v>6155.6482399999995</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11989.96</v>
      </c>
      <c r="D163" s="2">
        <f>'PR-RAS'!E167</f>
        <v>14933.38</v>
      </c>
      <c r="E163" s="2">
        <v>0</v>
      </c>
      <c r="F163" s="2">
        <v>0</v>
      </c>
      <c r="G163" s="3">
        <f t="shared" si="0"/>
        <v>6780.7886400000007</v>
      </c>
      <c r="H163" s="3">
        <f t="shared" si="1"/>
        <v>0.42000000000007276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671.55</v>
      </c>
      <c r="D164" s="2">
        <f>'PR-RAS'!E168</f>
        <v>442.32</v>
      </c>
      <c r="E164" s="2">
        <v>0</v>
      </c>
      <c r="F164" s="2">
        <v>0</v>
      </c>
      <c r="G164" s="3">
        <f t="shared" si="0"/>
        <v>253.65897000000001</v>
      </c>
      <c r="H164" s="3">
        <f t="shared" si="1"/>
        <v>0.77000000000003865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12459.7</v>
      </c>
      <c r="D166" s="2">
        <f>'PR-RAS'!E170</f>
        <v>13853.92</v>
      </c>
      <c r="E166" s="2">
        <v>0</v>
      </c>
      <c r="F166" s="2">
        <v>0</v>
      </c>
      <c r="G166" s="3">
        <f t="shared" si="0"/>
        <v>6627.6441000000004</v>
      </c>
      <c r="H166" s="3">
        <f t="shared" si="1"/>
        <v>0.37999999999919964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8315.7800000000007</v>
      </c>
      <c r="D167" s="2">
        <f>'PR-RAS'!E171</f>
        <v>9629.86</v>
      </c>
      <c r="E167" s="2">
        <v>0</v>
      </c>
      <c r="F167" s="2">
        <v>0</v>
      </c>
      <c r="G167" s="3">
        <f t="shared" si="0"/>
        <v>4577.5330000000004</v>
      </c>
      <c r="H167" s="3">
        <f t="shared" si="1"/>
        <v>0.35999999999876309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3544.03</v>
      </c>
      <c r="D169" s="2">
        <f>'PR-RAS'!E173</f>
        <v>4167.91</v>
      </c>
      <c r="E169" s="2">
        <v>0</v>
      </c>
      <c r="F169" s="2">
        <v>0</v>
      </c>
      <c r="G169" s="3">
        <f t="shared" si="0"/>
        <v>1995.8148000000001</v>
      </c>
      <c r="H169" s="3">
        <f t="shared" si="1"/>
        <v>0.12000000000034561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57.6</v>
      </c>
      <c r="D170" s="2">
        <f>'PR-RAS'!E174</f>
        <v>0</v>
      </c>
      <c r="E170" s="2">
        <v>0</v>
      </c>
      <c r="F170" s="2">
        <v>0</v>
      </c>
      <c r="G170" s="3">
        <f t="shared" si="0"/>
        <v>9.7344000000000008</v>
      </c>
      <c r="H170" s="3">
        <f t="shared" si="1"/>
        <v>0.39999999999999858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542.29</v>
      </c>
      <c r="D171" s="2">
        <f>'PR-RAS'!E175</f>
        <v>0</v>
      </c>
      <c r="E171" s="2">
        <v>0</v>
      </c>
      <c r="F171" s="2">
        <v>0</v>
      </c>
      <c r="G171" s="3">
        <f t="shared" si="0"/>
        <v>92.189300000000003</v>
      </c>
      <c r="H171" s="3">
        <f t="shared" si="1"/>
        <v>0.28999999999996362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56.15</v>
      </c>
      <c r="E173" s="2">
        <v>0</v>
      </c>
      <c r="F173" s="2">
        <v>0</v>
      </c>
      <c r="G173" s="3">
        <f t="shared" si="0"/>
        <v>19.315599999999996</v>
      </c>
      <c r="H173" s="3">
        <f t="shared" si="1"/>
        <v>0.14999999999999858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74780.56</v>
      </c>
      <c r="D174" s="2">
        <f>'PR-RAS'!E178</f>
        <v>69252.320000000007</v>
      </c>
      <c r="E174" s="2">
        <v>0</v>
      </c>
      <c r="F174" s="2">
        <v>0</v>
      </c>
      <c r="G174" s="3">
        <f t="shared" si="0"/>
        <v>36898.339599999999</v>
      </c>
      <c r="H174" s="3">
        <f t="shared" si="1"/>
        <v>0.76000000000931323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5021.3599999999997</v>
      </c>
      <c r="D175" s="2">
        <f>'PR-RAS'!E179</f>
        <v>7976.42</v>
      </c>
      <c r="E175" s="2">
        <v>0</v>
      </c>
      <c r="F175" s="2">
        <v>0</v>
      </c>
      <c r="G175" s="3">
        <f t="shared" si="0"/>
        <v>3649.5108</v>
      </c>
      <c r="H175" s="3">
        <f t="shared" si="1"/>
        <v>0.77999999999974534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8806.58</v>
      </c>
      <c r="D176" s="2">
        <f>'PR-RAS'!E180</f>
        <v>12185.56</v>
      </c>
      <c r="E176" s="2">
        <v>0</v>
      </c>
      <c r="F176" s="2">
        <v>0</v>
      </c>
      <c r="G176" s="3">
        <f t="shared" si="0"/>
        <v>5806.0974999999989</v>
      </c>
      <c r="H176" s="3">
        <f t="shared" si="1"/>
        <v>0.86000000000058208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1891.14</v>
      </c>
      <c r="D178" s="2">
        <f>'PR-RAS'!E182</f>
        <v>2483.4</v>
      </c>
      <c r="E178" s="2">
        <v>0</v>
      </c>
      <c r="F178" s="2">
        <v>0</v>
      </c>
      <c r="G178" s="3">
        <f t="shared" si="0"/>
        <v>1213.85538</v>
      </c>
      <c r="H178" s="3">
        <f t="shared" si="1"/>
        <v>0.54000000000019099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1353.78</v>
      </c>
      <c r="D180" s="2">
        <f>'PR-RAS'!E184</f>
        <v>1610</v>
      </c>
      <c r="E180" s="2">
        <v>0</v>
      </c>
      <c r="F180" s="2">
        <v>0</v>
      </c>
      <c r="G180" s="3">
        <f t="shared" si="0"/>
        <v>818.70661999999993</v>
      </c>
      <c r="H180" s="3">
        <f t="shared" si="1"/>
        <v>0.22000000000002728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51462.54</v>
      </c>
      <c r="D181" s="2">
        <f>'PR-RAS'!E185</f>
        <v>38559.06</v>
      </c>
      <c r="E181" s="2">
        <v>0</v>
      </c>
      <c r="F181" s="2">
        <v>0</v>
      </c>
      <c r="G181" s="3">
        <f t="shared" si="0"/>
        <v>23144.518799999998</v>
      </c>
      <c r="H181" s="3">
        <f t="shared" si="1"/>
        <v>0.51999999999679858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4458.83</v>
      </c>
      <c r="D182" s="2">
        <f>'PR-RAS'!E186</f>
        <v>4872.83</v>
      </c>
      <c r="E182" s="2">
        <v>0</v>
      </c>
      <c r="F182" s="2">
        <v>0</v>
      </c>
      <c r="G182" s="3">
        <f t="shared" si="0"/>
        <v>2571.01269</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1786.33</v>
      </c>
      <c r="D183" s="2">
        <f>'PR-RAS'!E187</f>
        <v>1565.05</v>
      </c>
      <c r="E183" s="2">
        <v>0</v>
      </c>
      <c r="F183" s="2">
        <v>0</v>
      </c>
      <c r="G183" s="3">
        <f t="shared" si="0"/>
        <v>894.79025999999999</v>
      </c>
      <c r="H183" s="3">
        <f t="shared" si="1"/>
        <v>0.37999999999988177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17584.330000000002</v>
      </c>
      <c r="D190" s="2">
        <f>'PR-RAS'!E194</f>
        <v>17146.13</v>
      </c>
      <c r="E190" s="2">
        <v>0</v>
      </c>
      <c r="F190" s="2">
        <v>0</v>
      </c>
      <c r="G190" s="3">
        <f t="shared" si="0"/>
        <v>9804.6755100000009</v>
      </c>
      <c r="H190" s="3">
        <f t="shared" si="1"/>
        <v>0.46000000000276486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332.11</v>
      </c>
      <c r="D192" s="2">
        <f>'PR-RAS'!E196</f>
        <v>332.11</v>
      </c>
      <c r="E192" s="2">
        <v>0</v>
      </c>
      <c r="F192" s="2">
        <v>0</v>
      </c>
      <c r="G192" s="3">
        <f t="shared" si="0"/>
        <v>190.29903000000002</v>
      </c>
      <c r="H192" s="3">
        <f t="shared" si="1"/>
        <v>0.22000000000002728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7396.16</v>
      </c>
      <c r="D193" s="2">
        <f>'PR-RAS'!E197</f>
        <v>3370.16</v>
      </c>
      <c r="E193" s="2">
        <v>0</v>
      </c>
      <c r="F193" s="2">
        <v>0</v>
      </c>
      <c r="G193" s="3">
        <f t="shared" si="0"/>
        <v>2714.2041599999998</v>
      </c>
      <c r="H193" s="3">
        <f t="shared" si="1"/>
        <v>0.31999999999970896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1384</v>
      </c>
      <c r="D194" s="2">
        <f>'PR-RAS'!E198</f>
        <v>1432</v>
      </c>
      <c r="E194" s="2">
        <v>0</v>
      </c>
      <c r="F194" s="2">
        <v>0</v>
      </c>
      <c r="G194" s="3">
        <f t="shared" si="0"/>
        <v>819.86400000000003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6484.06</v>
      </c>
      <c r="D197" s="2">
        <f>'PR-RAS'!E201</f>
        <v>9515.86</v>
      </c>
      <c r="E197" s="2">
        <v>0</v>
      </c>
      <c r="F197" s="2">
        <v>0</v>
      </c>
      <c r="G197" s="3">
        <f t="shared" si="0"/>
        <v>5001.0928800000011</v>
      </c>
      <c r="H197" s="3">
        <f t="shared" si="1"/>
        <v>0.1999999999998181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66.48</v>
      </c>
      <c r="D198" s="2">
        <f>'PR-RAS'!E202</f>
        <v>0</v>
      </c>
      <c r="E198" s="2">
        <v>0</v>
      </c>
      <c r="F198" s="2">
        <v>0</v>
      </c>
      <c r="G198" s="3">
        <f t="shared" si="0"/>
        <v>13.096560000000002</v>
      </c>
      <c r="H198" s="3">
        <f t="shared" si="1"/>
        <v>0.48000000000000398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66.48</v>
      </c>
      <c r="D212" s="2">
        <f>'PR-RAS'!E216</f>
        <v>0</v>
      </c>
      <c r="E212" s="2">
        <v>0</v>
      </c>
      <c r="F212" s="2">
        <v>0</v>
      </c>
      <c r="G212" s="3">
        <f t="shared" si="0"/>
        <v>14.027280000000001</v>
      </c>
      <c r="H212" s="3">
        <f t="shared" si="1"/>
        <v>0.48000000000000398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66.48</v>
      </c>
      <c r="D213" s="2">
        <f>'PR-RAS'!E217</f>
        <v>0</v>
      </c>
      <c r="E213" s="2">
        <v>0</v>
      </c>
      <c r="F213" s="2">
        <v>0</v>
      </c>
      <c r="G213" s="3">
        <f t="shared" si="0"/>
        <v>14.09376</v>
      </c>
      <c r="H213" s="3">
        <f t="shared" si="1"/>
        <v>0.48000000000000398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306</v>
      </c>
      <c r="D269" s="2">
        <f>'PR-RAS'!E273</f>
        <v>0</v>
      </c>
      <c r="E269" s="2">
        <v>0</v>
      </c>
      <c r="F269" s="2">
        <v>0</v>
      </c>
      <c r="G269" s="3">
        <f t="shared" si="0"/>
        <v>82.00800000000001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306</v>
      </c>
      <c r="D270" s="2">
        <f>'PR-RAS'!E274</f>
        <v>0</v>
      </c>
      <c r="E270" s="2">
        <v>0</v>
      </c>
      <c r="F270" s="2">
        <v>0</v>
      </c>
      <c r="G270" s="3">
        <f t="shared" si="0"/>
        <v>82.314000000000007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306</v>
      </c>
      <c r="D272" s="2">
        <f>'PR-RAS'!E276</f>
        <v>0</v>
      </c>
      <c r="E272" s="2">
        <v>0</v>
      </c>
      <c r="F272" s="2">
        <v>0</v>
      </c>
      <c r="G272" s="3">
        <f t="shared" si="0"/>
        <v>82.926000000000002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946211.25</v>
      </c>
      <c r="D295" s="2">
        <f>'PR-RAS'!E299</f>
        <v>1138224.58</v>
      </c>
      <c r="E295" s="2">
        <v>0</v>
      </c>
      <c r="F295" s="2">
        <v>0</v>
      </c>
      <c r="G295" s="3">
        <f t="shared" si="12"/>
        <v>947462.16053999995</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2263.7999999999302</v>
      </c>
      <c r="D296" s="2">
        <f>'PR-RAS'!E300</f>
        <v>0</v>
      </c>
      <c r="E296" s="2">
        <v>0</v>
      </c>
      <c r="F296" s="2">
        <v>0</v>
      </c>
      <c r="G296" s="3">
        <f t="shared" si="12"/>
        <v>667.82099999997934</v>
      </c>
      <c r="H296" s="3">
        <f t="shared" si="13"/>
        <v>0.20000000006984919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73575.590000000084</v>
      </c>
      <c r="E297" s="2">
        <v>0</v>
      </c>
      <c r="F297" s="2">
        <v>0</v>
      </c>
      <c r="G297" s="3">
        <f t="shared" si="12"/>
        <v>43556.749280000047</v>
      </c>
      <c r="H297" s="3">
        <f t="shared" si="13"/>
        <v>0.40999999991618097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16112.7</v>
      </c>
      <c r="D298" s="2">
        <f>'PR-RAS'!E302</f>
        <v>5550.5</v>
      </c>
      <c r="E298" s="2">
        <v>0</v>
      </c>
      <c r="F298" s="2">
        <v>0</v>
      </c>
      <c r="G298" s="3">
        <f t="shared" si="12"/>
        <v>8082.4688999999998</v>
      </c>
      <c r="H298" s="3">
        <f t="shared" si="13"/>
        <v>0.7999999999992724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4147.43</v>
      </c>
      <c r="D300" s="2">
        <f>'PR-RAS'!E304</f>
        <v>91757.93</v>
      </c>
      <c r="E300" s="2">
        <v>0</v>
      </c>
      <c r="F300" s="2">
        <v>0</v>
      </c>
      <c r="G300" s="3">
        <f t="shared" si="12"/>
        <v>56111.32370999999</v>
      </c>
      <c r="H300" s="3">
        <f t="shared" si="13"/>
        <v>0.50000000000727596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12826</v>
      </c>
      <c r="D355" s="2">
        <f>'PR-RAS'!E360</f>
        <v>12618.52</v>
      </c>
      <c r="E355" s="2">
        <v>0</v>
      </c>
      <c r="F355" s="2">
        <v>0</v>
      </c>
      <c r="G355" s="3">
        <f t="shared" si="12"/>
        <v>13474.31616</v>
      </c>
      <c r="H355" s="3">
        <f t="shared" si="13"/>
        <v>0.47999999999956344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12826</v>
      </c>
      <c r="D368" s="2">
        <f>'PR-RAS'!E373</f>
        <v>12618.52</v>
      </c>
      <c r="E368" s="2">
        <v>0</v>
      </c>
      <c r="F368" s="2">
        <v>0</v>
      </c>
      <c r="G368" s="3">
        <f t="shared" si="12"/>
        <v>13969.135679999999</v>
      </c>
      <c r="H368" s="3">
        <f t="shared" si="13"/>
        <v>0.47999999999956344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12446</v>
      </c>
      <c r="D374" s="2">
        <f>'PR-RAS'!E379</f>
        <v>12238.52</v>
      </c>
      <c r="E374" s="2">
        <v>0</v>
      </c>
      <c r="F374" s="2">
        <v>0</v>
      </c>
      <c r="G374" s="3">
        <f t="shared" si="12"/>
        <v>13772.29392</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1652.04</v>
      </c>
      <c r="D375" s="2">
        <f>'PR-RAS'!E380</f>
        <v>835.43</v>
      </c>
      <c r="E375" s="2">
        <v>0</v>
      </c>
      <c r="F375" s="2">
        <v>0</v>
      </c>
      <c r="G375" s="3">
        <f t="shared" si="12"/>
        <v>1242.7646</v>
      </c>
      <c r="H375" s="3">
        <f t="shared" si="13"/>
        <v>0.4699999999999136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10793.96</v>
      </c>
      <c r="D380" s="2">
        <f>'PR-RAS'!E385</f>
        <v>11403.09</v>
      </c>
      <c r="E380" s="2">
        <v>0</v>
      </c>
      <c r="F380" s="2">
        <v>0</v>
      </c>
      <c r="G380" s="3">
        <f t="shared" si="12"/>
        <v>12734.45306</v>
      </c>
      <c r="H380" s="3">
        <f t="shared" si="13"/>
        <v>0.13000000000101863</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380</v>
      </c>
      <c r="D388" s="2">
        <f>'PR-RAS'!E393</f>
        <v>380</v>
      </c>
      <c r="E388" s="2">
        <v>0</v>
      </c>
      <c r="F388" s="2">
        <v>0</v>
      </c>
      <c r="G388" s="3">
        <f t="shared" si="12"/>
        <v>441.18</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380</v>
      </c>
      <c r="D389" s="2">
        <f>'PR-RAS'!E394</f>
        <v>380</v>
      </c>
      <c r="E389" s="2">
        <v>0</v>
      </c>
      <c r="F389" s="2">
        <v>0</v>
      </c>
      <c r="G389" s="3">
        <f t="shared" si="12"/>
        <v>442.32</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12826</v>
      </c>
      <c r="D413" s="2">
        <f>'PR-RAS'!E418</f>
        <v>12618.52</v>
      </c>
      <c r="E413" s="2">
        <v>0</v>
      </c>
      <c r="F413" s="2">
        <v>0</v>
      </c>
      <c r="G413" s="3">
        <f t="shared" si="12"/>
        <v>15681.97248</v>
      </c>
      <c r="H413" s="3">
        <f t="shared" si="13"/>
        <v>0.47999999999956344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948475.04999999993</v>
      </c>
      <c r="D417" s="2">
        <f>'PR-RAS'!E422</f>
        <v>1064648.99</v>
      </c>
      <c r="E417" s="2">
        <v>0</v>
      </c>
      <c r="F417" s="2">
        <v>0</v>
      </c>
      <c r="G417" s="3">
        <f t="shared" si="12"/>
        <v>1280353.5804799998</v>
      </c>
      <c r="H417" s="3">
        <f t="shared" si="13"/>
        <v>5.9999999939464033E-2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959037.25</v>
      </c>
      <c r="D418" s="2">
        <f>'PR-RAS'!E423</f>
        <v>1150843.1000000001</v>
      </c>
      <c r="E418" s="2">
        <v>0</v>
      </c>
      <c r="F418" s="2">
        <v>0</v>
      </c>
      <c r="G418" s="3">
        <f t="shared" si="12"/>
        <v>1359721.6786500001</v>
      </c>
      <c r="H418" s="3">
        <f t="shared" si="13"/>
        <v>0.35000000009313226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10562.20000000007</v>
      </c>
      <c r="D420" s="2">
        <f>'PR-RAS'!E425</f>
        <v>86194.110000000102</v>
      </c>
      <c r="E420" s="2">
        <v>0</v>
      </c>
      <c r="F420" s="2">
        <v>0</v>
      </c>
      <c r="G420" s="3">
        <f t="shared" si="12"/>
        <v>76656.225980000119</v>
      </c>
      <c r="H420" s="3">
        <f t="shared" si="13"/>
        <v>0.31000000017229468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16112.7</v>
      </c>
      <c r="D421" s="2">
        <f>'PR-RAS'!E426</f>
        <v>5550.5</v>
      </c>
      <c r="E421" s="2">
        <v>0</v>
      </c>
      <c r="F421" s="2">
        <v>0</v>
      </c>
      <c r="G421" s="3">
        <f t="shared" si="12"/>
        <v>11429.753999999999</v>
      </c>
      <c r="H421" s="3">
        <f t="shared" si="13"/>
        <v>0.7999999999992724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4147.43</v>
      </c>
      <c r="D423" s="2">
        <f>'PR-RAS'!E428</f>
        <v>91757.93</v>
      </c>
      <c r="E423" s="2">
        <v>0</v>
      </c>
      <c r="F423" s="2">
        <v>0</v>
      </c>
      <c r="G423" s="3">
        <f t="shared" si="12"/>
        <v>79193.908379999993</v>
      </c>
      <c r="H423" s="3">
        <f t="shared" si="13"/>
        <v>0.50000000000727596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948475.04999999993</v>
      </c>
      <c r="D637" s="2">
        <f>'PR-RAS'!E643</f>
        <v>1064648.99</v>
      </c>
      <c r="E637" s="2">
        <v>0</v>
      </c>
      <c r="F637" s="2">
        <v>0</v>
      </c>
      <c r="G637" s="3">
        <f t="shared" si="14"/>
        <v>1957463.6470799998</v>
      </c>
      <c r="H637" s="3">
        <f t="shared" si="15"/>
        <v>5.9999999939464033E-2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959037.25</v>
      </c>
      <c r="D638" s="2">
        <f>'PR-RAS'!E644</f>
        <v>1150843.1000000001</v>
      </c>
      <c r="E638" s="2">
        <v>0</v>
      </c>
      <c r="F638" s="2">
        <v>0</v>
      </c>
      <c r="G638" s="3">
        <f t="shared" si="14"/>
        <v>2077080.8376500001</v>
      </c>
      <c r="H638" s="3">
        <f t="shared" si="15"/>
        <v>0.35000000009313226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10562.20000000007</v>
      </c>
      <c r="D640" s="2">
        <f>'PR-RAS'!E646</f>
        <v>86194.110000000102</v>
      </c>
      <c r="E640" s="2">
        <v>0</v>
      </c>
      <c r="F640" s="2">
        <v>0</v>
      </c>
      <c r="G640" s="3">
        <f t="shared" si="14"/>
        <v>116905.31838000017</v>
      </c>
      <c r="H640" s="3">
        <f t="shared" si="15"/>
        <v>0.31000000017229468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16112.7</v>
      </c>
      <c r="D641" s="2">
        <f>'PR-RAS'!E647</f>
        <v>5550.5</v>
      </c>
      <c r="E641" s="2">
        <v>0</v>
      </c>
      <c r="F641" s="2">
        <v>0</v>
      </c>
      <c r="G641" s="3">
        <f t="shared" si="14"/>
        <v>17416.768</v>
      </c>
      <c r="H641" s="3">
        <f t="shared" si="15"/>
        <v>0.7999999999992724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5550.4999999999309</v>
      </c>
      <c r="D643" s="2">
        <f>'PR-RAS'!E649</f>
        <v>0</v>
      </c>
      <c r="E643" s="2">
        <v>0</v>
      </c>
      <c r="F643" s="2">
        <v>0</v>
      </c>
      <c r="G643" s="3">
        <f t="shared" si="14"/>
        <v>3563.4209999999557</v>
      </c>
      <c r="H643" s="3">
        <f t="shared" si="15"/>
        <v>0.4999999999308784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80643.610000000102</v>
      </c>
      <c r="E644" s="2">
        <v>0</v>
      </c>
      <c r="F644" s="2">
        <v>0</v>
      </c>
      <c r="G644" s="3">
        <f t="shared" si="14"/>
        <v>103707.68246000013</v>
      </c>
      <c r="H644" s="3">
        <f t="shared" si="15"/>
        <v>0.38999999989755452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73773.2</v>
      </c>
      <c r="D645" s="2">
        <f>'PR-RAS'!E651</f>
        <v>0</v>
      </c>
      <c r="E645" s="2">
        <v>0</v>
      </c>
      <c r="F645" s="2">
        <v>0</v>
      </c>
      <c r="G645" s="3">
        <f t="shared" si="14"/>
        <v>47509.940799999997</v>
      </c>
      <c r="H645" s="3">
        <f t="shared" si="15"/>
        <v>0.19999999999708962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30</v>
      </c>
      <c r="D651" s="2">
        <f>'PR-RAS'!E658</f>
        <v>33</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27</v>
      </c>
      <c r="D653" s="2">
        <f>'PR-RAS'!E660</f>
        <v>29</v>
      </c>
      <c r="E653" s="2">
        <v>0</v>
      </c>
      <c r="F653" s="2">
        <v>0</v>
      </c>
      <c r="G653" s="3">
        <f t="shared" si="14"/>
        <v>55.42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844759.9</v>
      </c>
      <c r="D676" s="2">
        <f>'PR-RAS'!E683</f>
        <v>938560.49</v>
      </c>
      <c r="E676" s="2">
        <v>0</v>
      </c>
      <c r="F676" s="2">
        <v>0</v>
      </c>
      <c r="G676" s="3">
        <f t="shared" si="14"/>
        <v>1837269.594</v>
      </c>
      <c r="H676" s="3">
        <f t="shared" si="15"/>
        <v>0.58999999996740371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2666.67</v>
      </c>
      <c r="D677" s="2">
        <f>'PR-RAS'!E684</f>
        <v>2500</v>
      </c>
      <c r="E677" s="2">
        <v>0</v>
      </c>
      <c r="F677" s="2">
        <v>0</v>
      </c>
      <c r="G677" s="3">
        <f t="shared" si="14"/>
        <v>5182.6689200000001</v>
      </c>
      <c r="H677" s="3">
        <f t="shared" si="15"/>
        <v>0.32999999999992724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380</v>
      </c>
      <c r="D678" s="2">
        <f>'PR-RAS'!E685</f>
        <v>380</v>
      </c>
      <c r="E678" s="2">
        <v>0</v>
      </c>
      <c r="F678" s="2">
        <v>0</v>
      </c>
      <c r="G678" s="3">
        <f t="shared" si="14"/>
        <v>771.78000000000009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54111.4</v>
      </c>
      <c r="D717" s="2">
        <f>'PR-RAS'!E724</f>
        <v>65820.42</v>
      </c>
      <c r="E717" s="2">
        <v>0</v>
      </c>
      <c r="F717" s="2">
        <v>0</v>
      </c>
      <c r="G717" s="3">
        <f t="shared" si="14"/>
        <v>132998.60384</v>
      </c>
      <c r="H717" s="3">
        <f t="shared" si="15"/>
        <v>0.81999999999970896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2648.64</v>
      </c>
      <c r="E726" s="2">
        <v>0</v>
      </c>
      <c r="F726" s="2">
        <v>0</v>
      </c>
      <c r="G726" s="3">
        <f t="shared" si="14"/>
        <v>4160.5719999999992</v>
      </c>
      <c r="H726" s="3">
        <f t="shared" si="15"/>
        <v>0.80000000000012506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11989.96</v>
      </c>
      <c r="D727" s="2">
        <f>'PR-RAS'!E734</f>
        <v>14933.38</v>
      </c>
      <c r="E727" s="2">
        <v>0</v>
      </c>
      <c r="F727" s="2">
        <v>0</v>
      </c>
      <c r="G727" s="3">
        <f t="shared" si="14"/>
        <v>30387.978719999999</v>
      </c>
      <c r="H727" s="3">
        <f t="shared" si="15"/>
        <v>0.42000000000007276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20557.88</v>
      </c>
      <c r="D730" s="2">
        <f>'PR-RAS'!E737</f>
        <v>9909.44</v>
      </c>
      <c r="E730" s="2">
        <v>0</v>
      </c>
      <c r="F730" s="2">
        <v>0</v>
      </c>
      <c r="G730" s="3">
        <f t="shared" si="14"/>
        <v>29434.658040000002</v>
      </c>
      <c r="H730" s="3">
        <f t="shared" si="15"/>
        <v>0.55999999999949068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23789.07</v>
      </c>
      <c r="D731" s="2">
        <f>'PR-RAS'!E738</f>
        <v>23706.97</v>
      </c>
      <c r="E731" s="2">
        <v>0</v>
      </c>
      <c r="F731" s="2">
        <v>0</v>
      </c>
      <c r="G731" s="3">
        <f t="shared" si="14"/>
        <v>51978.197300000007</v>
      </c>
      <c r="H731" s="3">
        <f t="shared" si="15"/>
        <v>9.9999999998544808E-2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811358.1399999999</v>
      </c>
      <c r="D1011" s="7">
        <f>BILANCA!E6</f>
        <v>814050.09000000008</v>
      </c>
      <c r="E1011" s="7">
        <v>0</v>
      </c>
      <c r="F1011" s="7">
        <v>0</v>
      </c>
      <c r="G1011" s="8">
        <f t="shared" ref="G1011:G1306" si="38">B1011/1000*C1011+B1011/500*D1011</f>
        <v>2439.4583200000002</v>
      </c>
      <c r="H1011" s="8">
        <f t="shared" si="35"/>
        <v>0.22999999998137355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727205.07</v>
      </c>
      <c r="D1012" s="2">
        <f>BILANCA!E7</f>
        <v>712667.16</v>
      </c>
      <c r="E1012" s="2">
        <v>0</v>
      </c>
      <c r="F1012" s="2">
        <v>0</v>
      </c>
      <c r="G1012" s="3">
        <f t="shared" si="38"/>
        <v>4305.0787799999998</v>
      </c>
      <c r="H1012" s="3">
        <f t="shared" si="35"/>
        <v>0.22999999998137355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727205.07</v>
      </c>
      <c r="D1017" s="2">
        <f>BILANCA!E12</f>
        <v>712667.16</v>
      </c>
      <c r="E1017" s="2">
        <v>0</v>
      </c>
      <c r="F1017" s="2">
        <v>0</v>
      </c>
      <c r="G1017" s="3">
        <f t="shared" si="38"/>
        <v>15067.775730000001</v>
      </c>
      <c r="H1017" s="3">
        <f t="shared" si="35"/>
        <v>0.22999999998137355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682153.29</v>
      </c>
      <c r="D1018" s="2">
        <f>BILANCA!E13</f>
        <v>672830.01</v>
      </c>
      <c r="E1018" s="2">
        <v>0</v>
      </c>
      <c r="F1018" s="2">
        <v>0</v>
      </c>
      <c r="G1018" s="3">
        <f t="shared" si="38"/>
        <v>16222.50648</v>
      </c>
      <c r="H1018" s="3">
        <f t="shared" si="35"/>
        <v>0.30000000004656613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745862.37</v>
      </c>
      <c r="D1020" s="2">
        <f>BILANCA!E15</f>
        <v>745862.37</v>
      </c>
      <c r="E1020" s="2">
        <v>0</v>
      </c>
      <c r="F1020" s="2">
        <v>0</v>
      </c>
      <c r="G1020" s="3">
        <f t="shared" si="38"/>
        <v>22375.8711</v>
      </c>
      <c r="H1020" s="3">
        <f t="shared" si="35"/>
        <v>0.73999999999068677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63709.08</v>
      </c>
      <c r="D1023" s="2">
        <f>BILANCA!E18</f>
        <v>73032.36</v>
      </c>
      <c r="E1023" s="2">
        <v>0</v>
      </c>
      <c r="F1023" s="2">
        <v>0</v>
      </c>
      <c r="G1023" s="3">
        <f t="shared" si="38"/>
        <v>2727.0594000000001</v>
      </c>
      <c r="H1023" s="3">
        <f t="shared" si="35"/>
        <v>0.44000000000232831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33536.429999999993</v>
      </c>
      <c r="D1024" s="2">
        <f>BILANCA!E19</f>
        <v>31748.070000000007</v>
      </c>
      <c r="E1024" s="2">
        <v>0</v>
      </c>
      <c r="F1024" s="2">
        <v>0</v>
      </c>
      <c r="G1024" s="3">
        <f t="shared" si="38"/>
        <v>1358.4559800000002</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81969.509999999995</v>
      </c>
      <c r="D1025" s="2">
        <f>BILANCA!E20</f>
        <v>83082.31</v>
      </c>
      <c r="E1025" s="2">
        <v>0</v>
      </c>
      <c r="F1025" s="2">
        <v>0</v>
      </c>
      <c r="G1025" s="3">
        <f t="shared" si="38"/>
        <v>3722.0119499999996</v>
      </c>
      <c r="H1025" s="3">
        <f t="shared" si="35"/>
        <v>0.80000000000291038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605.08000000000004</v>
      </c>
      <c r="D1026" s="2">
        <f>BILANCA!E21</f>
        <v>605.08000000000004</v>
      </c>
      <c r="E1026" s="2">
        <v>0</v>
      </c>
      <c r="F1026" s="2">
        <v>0</v>
      </c>
      <c r="G1026" s="3">
        <f t="shared" si="38"/>
        <v>29.043840000000003</v>
      </c>
      <c r="H1026" s="3">
        <f t="shared" si="35"/>
        <v>0.16000000000008185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15435.66</v>
      </c>
      <c r="D1027" s="2">
        <f>BILANCA!E22</f>
        <v>15435.66</v>
      </c>
      <c r="E1027" s="2">
        <v>0</v>
      </c>
      <c r="F1027" s="2">
        <v>0</v>
      </c>
      <c r="G1027" s="3">
        <f t="shared" si="38"/>
        <v>787.21866</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314232.32000000001</v>
      </c>
      <c r="D1030" s="2">
        <f>BILANCA!E25</f>
        <v>317028.37</v>
      </c>
      <c r="E1030" s="2">
        <v>0</v>
      </c>
      <c r="F1030" s="2">
        <v>0</v>
      </c>
      <c r="G1030" s="3">
        <f t="shared" si="38"/>
        <v>18965.781200000001</v>
      </c>
      <c r="H1030" s="3">
        <f t="shared" si="35"/>
        <v>0.69000000000232831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2027.76</v>
      </c>
      <c r="D1031" s="2">
        <f>BILANCA!E26</f>
        <v>1750.39</v>
      </c>
      <c r="E1031" s="2">
        <v>0</v>
      </c>
      <c r="F1031" s="2">
        <v>0</v>
      </c>
      <c r="G1031" s="3">
        <f t="shared" si="38"/>
        <v>116.09934000000001</v>
      </c>
      <c r="H1031" s="3">
        <f t="shared" si="35"/>
        <v>0.63000000000010914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380733.9</v>
      </c>
      <c r="D1033" s="2">
        <f>BILANCA!E28</f>
        <v>386153.74</v>
      </c>
      <c r="E1033" s="2">
        <v>0</v>
      </c>
      <c r="F1033" s="2">
        <v>0</v>
      </c>
      <c r="G1033" s="3">
        <f t="shared" si="38"/>
        <v>26519.951739999997</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996.59999999999854</v>
      </c>
      <c r="D1040" s="2">
        <f>BILANCA!E35</f>
        <v>1076.58</v>
      </c>
      <c r="E1040" s="2">
        <v>0</v>
      </c>
      <c r="F1040" s="2">
        <v>0</v>
      </c>
      <c r="G1040" s="3">
        <f t="shared" si="38"/>
        <v>94.492799999999946</v>
      </c>
      <c r="H1040" s="3">
        <f t="shared" si="35"/>
        <v>0.82000000000152795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10349.459999999999</v>
      </c>
      <c r="D1041" s="2">
        <f>BILANCA!E36</f>
        <v>10729.46</v>
      </c>
      <c r="E1041" s="2">
        <v>0</v>
      </c>
      <c r="F1041" s="2">
        <v>0</v>
      </c>
      <c r="G1041" s="3">
        <f t="shared" si="38"/>
        <v>986.05977999999993</v>
      </c>
      <c r="H1041" s="3">
        <f t="shared" si="35"/>
        <v>0.91999999999825377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9352.86</v>
      </c>
      <c r="D1045" s="2">
        <f>BILANCA!E40</f>
        <v>9652.8799999999992</v>
      </c>
      <c r="E1045" s="2">
        <v>0</v>
      </c>
      <c r="F1045" s="2">
        <v>0</v>
      </c>
      <c r="G1045" s="3">
        <f t="shared" si="38"/>
        <v>1003.0517</v>
      </c>
      <c r="H1045" s="3">
        <f t="shared" si="35"/>
        <v>0.26000000000021828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10518.75</v>
      </c>
      <c r="D1050" s="2">
        <f>BILANCA!E45</f>
        <v>7012.5</v>
      </c>
      <c r="E1050" s="2">
        <v>0</v>
      </c>
      <c r="F1050" s="2">
        <v>0</v>
      </c>
      <c r="G1050" s="3">
        <f t="shared" si="38"/>
        <v>981.75</v>
      </c>
      <c r="H1050" s="3">
        <f t="shared" si="35"/>
        <v>0.75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3428.61</v>
      </c>
      <c r="D1052" s="2">
        <f>BILANCA!E47</f>
        <v>3428.61</v>
      </c>
      <c r="E1052" s="2">
        <v>0</v>
      </c>
      <c r="F1052" s="2">
        <v>0</v>
      </c>
      <c r="G1052" s="3">
        <f t="shared" si="38"/>
        <v>432.00486000000001</v>
      </c>
      <c r="H1052" s="3">
        <f t="shared" si="35"/>
        <v>0.77999999999974534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34776.44</v>
      </c>
      <c r="D1053" s="2">
        <f>BILANCA!E48</f>
        <v>34776.44</v>
      </c>
      <c r="E1053" s="2">
        <v>0</v>
      </c>
      <c r="F1053" s="2">
        <v>0</v>
      </c>
      <c r="G1053" s="3">
        <f t="shared" si="38"/>
        <v>4486.1607599999998</v>
      </c>
      <c r="H1053" s="3">
        <f t="shared" si="35"/>
        <v>0.88000000000465661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88456.22</v>
      </c>
      <c r="D1054" s="2">
        <f>BILANCA!E49</f>
        <v>88456.22</v>
      </c>
      <c r="E1054" s="2">
        <v>0</v>
      </c>
      <c r="F1054" s="2">
        <v>0</v>
      </c>
      <c r="G1054" s="3">
        <f t="shared" si="38"/>
        <v>11676.22104</v>
      </c>
      <c r="H1054" s="3">
        <f t="shared" si="35"/>
        <v>0.44000000000232831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116142.52</v>
      </c>
      <c r="D1055" s="2">
        <f>BILANCA!E50</f>
        <v>119648.77</v>
      </c>
      <c r="E1055" s="2">
        <v>0</v>
      </c>
      <c r="F1055" s="2">
        <v>0</v>
      </c>
      <c r="G1055" s="3">
        <f t="shared" si="38"/>
        <v>15994.8027</v>
      </c>
      <c r="H1055" s="3">
        <f t="shared" si="35"/>
        <v>0.70999999999185093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4475.99</v>
      </c>
      <c r="D1059" s="2">
        <f>BILANCA!E54</f>
        <v>4475.99</v>
      </c>
      <c r="E1059" s="2">
        <v>0</v>
      </c>
      <c r="F1059" s="2">
        <v>0</v>
      </c>
      <c r="G1059" s="3">
        <f t="shared" si="38"/>
        <v>657.97053000000005</v>
      </c>
      <c r="H1059" s="3">
        <f t="shared" si="35"/>
        <v>2.0000000000436557E-2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4475.99</v>
      </c>
      <c r="D1060" s="2">
        <f>BILANCA!E55</f>
        <v>4475.99</v>
      </c>
      <c r="E1060" s="2">
        <v>0</v>
      </c>
      <c r="F1060" s="2">
        <v>0</v>
      </c>
      <c r="G1060" s="3">
        <f t="shared" si="38"/>
        <v>671.39850000000001</v>
      </c>
      <c r="H1060" s="3">
        <f t="shared" si="35"/>
        <v>2.0000000000436557E-2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84153.069999999992</v>
      </c>
      <c r="D1074" s="2">
        <f>BILANCA!E69</f>
        <v>101382.93000000001</v>
      </c>
      <c r="E1074" s="2">
        <v>0</v>
      </c>
      <c r="F1074" s="2">
        <v>0</v>
      </c>
      <c r="G1074" s="3">
        <f t="shared" si="38"/>
        <v>18362.811520000003</v>
      </c>
      <c r="H1074" s="3">
        <f t="shared" si="35"/>
        <v>0.13999999998486601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49.77</v>
      </c>
      <c r="E1087" s="2">
        <v>0</v>
      </c>
      <c r="F1087" s="2">
        <v>0</v>
      </c>
      <c r="G1087" s="3">
        <f t="shared" si="38"/>
        <v>7.6645799999999999</v>
      </c>
      <c r="H1087" s="3">
        <f t="shared" si="35"/>
        <v>0.22999999999999687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49.77</v>
      </c>
      <c r="E1092" s="2">
        <v>0</v>
      </c>
      <c r="F1092" s="2">
        <v>0</v>
      </c>
      <c r="G1092" s="3">
        <f t="shared" si="38"/>
        <v>8.1622800000000009</v>
      </c>
      <c r="H1092" s="3">
        <f t="shared" si="35"/>
        <v>0.22999999999999687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10379.869999999999</v>
      </c>
      <c r="D1152" s="2">
        <f>BILANCA!E147</f>
        <v>101333.16</v>
      </c>
      <c r="E1152" s="2">
        <v>0</v>
      </c>
      <c r="F1152" s="2">
        <v>0</v>
      </c>
      <c r="G1152" s="3">
        <f t="shared" si="38"/>
        <v>30252.558979999998</v>
      </c>
      <c r="H1152" s="3">
        <f t="shared" si="41"/>
        <v>0.29000000000451109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86433.37</v>
      </c>
      <c r="E1155" s="2">
        <v>0</v>
      </c>
      <c r="F1155" s="2">
        <v>0</v>
      </c>
      <c r="G1155" s="3">
        <f t="shared" si="38"/>
        <v>25065.677299999996</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86433.37</v>
      </c>
      <c r="E1161" s="2">
        <v>0</v>
      </c>
      <c r="F1161" s="2">
        <v>0</v>
      </c>
      <c r="G1161" s="3">
        <f t="shared" si="38"/>
        <v>26102.877739999996</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4147.43</v>
      </c>
      <c r="D1165" s="2">
        <f>BILANCA!E160</f>
        <v>5324.56</v>
      </c>
      <c r="E1165" s="2">
        <v>0</v>
      </c>
      <c r="F1165" s="2">
        <v>0</v>
      </c>
      <c r="G1165" s="3">
        <f t="shared" si="38"/>
        <v>2293.4652500000002</v>
      </c>
      <c r="H1165" s="3">
        <f t="shared" si="41"/>
        <v>0.86999999999989086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6232.44</v>
      </c>
      <c r="D1167" s="2">
        <f>BILANCA!E162</f>
        <v>9575.23</v>
      </c>
      <c r="E1167" s="2">
        <v>0</v>
      </c>
      <c r="F1167" s="2">
        <v>0</v>
      </c>
      <c r="G1167" s="3">
        <f t="shared" si="38"/>
        <v>3985.1152999999995</v>
      </c>
      <c r="H1167" s="3">
        <f t="shared" si="41"/>
        <v>0.66999999999916326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73773.2</v>
      </c>
      <c r="D1176" s="2">
        <f>BILANCA!E171</f>
        <v>0</v>
      </c>
      <c r="E1176" s="2">
        <v>0</v>
      </c>
      <c r="F1176" s="2">
        <v>0</v>
      </c>
      <c r="G1176" s="3">
        <f t="shared" si="38"/>
        <v>12246.351200000001</v>
      </c>
      <c r="H1176" s="3">
        <f t="shared" si="41"/>
        <v>0.19999999999708962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73773.2</v>
      </c>
      <c r="D1179" s="2">
        <f>BILANCA!E174</f>
        <v>0</v>
      </c>
      <c r="E1179" s="2">
        <v>0</v>
      </c>
      <c r="F1179" s="2">
        <v>0</v>
      </c>
      <c r="G1179" s="3">
        <f t="shared" si="38"/>
        <v>12467.6708</v>
      </c>
      <c r="H1179" s="3">
        <f t="shared" si="41"/>
        <v>0.19999999999708962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811358.14000000013</v>
      </c>
      <c r="D1180" s="2">
        <f>BILANCA!E176</f>
        <v>814050.09</v>
      </c>
      <c r="E1180" s="2">
        <v>0</v>
      </c>
      <c r="F1180" s="2">
        <v>0</v>
      </c>
      <c r="G1180" s="3">
        <f t="shared" si="38"/>
        <v>414707.91440000001</v>
      </c>
      <c r="H1180" s="3">
        <f t="shared" si="41"/>
        <v>0.23000000009778887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74455.17</v>
      </c>
      <c r="D1181" s="2">
        <f>BILANCA!E177</f>
        <v>90268.64</v>
      </c>
      <c r="E1181" s="2">
        <v>0</v>
      </c>
      <c r="F1181" s="2">
        <v>0</v>
      </c>
      <c r="G1181" s="3">
        <f t="shared" si="38"/>
        <v>43603.70895</v>
      </c>
      <c r="H1181" s="3">
        <f t="shared" si="41"/>
        <v>0.52999999999883585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73873.2</v>
      </c>
      <c r="D1182" s="2">
        <f>BILANCA!E178</f>
        <v>89477.72</v>
      </c>
      <c r="E1182" s="2">
        <v>0</v>
      </c>
      <c r="F1182" s="2">
        <v>0</v>
      </c>
      <c r="G1182" s="3">
        <f t="shared" si="38"/>
        <v>43486.526079999996</v>
      </c>
      <c r="H1182" s="3">
        <f t="shared" si="41"/>
        <v>0.47999999999592546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72322.149999999994</v>
      </c>
      <c r="D1183" s="2">
        <f>BILANCA!E179</f>
        <v>83828.41</v>
      </c>
      <c r="E1183" s="2">
        <v>0</v>
      </c>
      <c r="F1183" s="2">
        <v>0</v>
      </c>
      <c r="G1183" s="3">
        <f t="shared" si="38"/>
        <v>41516.361809999995</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1451.05</v>
      </c>
      <c r="D1184" s="2">
        <f>BILANCA!E180</f>
        <v>5649.31</v>
      </c>
      <c r="E1184" s="2">
        <v>0</v>
      </c>
      <c r="F1184" s="2">
        <v>0</v>
      </c>
      <c r="G1184" s="3">
        <f t="shared" si="38"/>
        <v>2218.4425799999999</v>
      </c>
      <c r="H1184" s="3">
        <f t="shared" si="41"/>
        <v>0.3600000000003547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100</v>
      </c>
      <c r="D1200" s="2">
        <f>BILANCA!E196</f>
        <v>0</v>
      </c>
      <c r="E1200" s="2">
        <v>0</v>
      </c>
      <c r="F1200" s="2">
        <v>0</v>
      </c>
      <c r="G1200" s="3">
        <f t="shared" si="38"/>
        <v>19</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49.77</v>
      </c>
      <c r="E1251" s="2">
        <v>0</v>
      </c>
      <c r="F1251" s="2">
        <v>0</v>
      </c>
      <c r="G1251" s="3">
        <f>B1251/1000*C1251+B1251/500*D1251</f>
        <v>23.989139999999999</v>
      </c>
      <c r="H1251" s="3">
        <f>ABS(C1251-ROUND(C1251,0))+ABS(D1251-ROUND(D1251,0))</f>
        <v>0.22999999999999687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581.97</v>
      </c>
      <c r="D1252" s="2">
        <f>BILANCA!E248</f>
        <v>741.15</v>
      </c>
      <c r="E1252" s="2">
        <v>0</v>
      </c>
      <c r="F1252" s="2">
        <v>0</v>
      </c>
      <c r="G1252" s="3">
        <f t="shared" si="38"/>
        <v>499.55333999999993</v>
      </c>
      <c r="H1252" s="3">
        <f t="shared" si="41"/>
        <v>0.17999999999994998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581.97</v>
      </c>
      <c r="D1254" s="2">
        <f>BILANCA!E250</f>
        <v>741.15</v>
      </c>
      <c r="E1254" s="2">
        <v>0</v>
      </c>
      <c r="F1254" s="2">
        <v>0</v>
      </c>
      <c r="G1254" s="3">
        <f t="shared" si="38"/>
        <v>503.68187999999998</v>
      </c>
      <c r="H1254" s="3">
        <f t="shared" si="41"/>
        <v>0.17999999999994998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736902.97000000009</v>
      </c>
      <c r="D1255" s="2">
        <f>BILANCA!E251</f>
        <v>723781.45</v>
      </c>
      <c r="E1255" s="2">
        <v>0</v>
      </c>
      <c r="F1255" s="2">
        <v>0</v>
      </c>
      <c r="G1255" s="3">
        <f t="shared" si="38"/>
        <v>535194.13815000001</v>
      </c>
      <c r="H1255" s="3">
        <f t="shared" si="41"/>
        <v>0.47999999986495823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727205.04</v>
      </c>
      <c r="D1256" s="2">
        <f>BILANCA!E252</f>
        <v>712667.13</v>
      </c>
      <c r="E1256" s="2">
        <v>0</v>
      </c>
      <c r="F1256" s="2">
        <v>0</v>
      </c>
      <c r="G1256" s="3">
        <f t="shared" si="38"/>
        <v>529524.66779999994</v>
      </c>
      <c r="H1256" s="3">
        <f t="shared" si="41"/>
        <v>0.17000000004190952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727205.04</v>
      </c>
      <c r="D1257" s="2">
        <f>BILANCA!E253</f>
        <v>712667.13</v>
      </c>
      <c r="E1257" s="2">
        <v>0</v>
      </c>
      <c r="F1257" s="2">
        <v>0</v>
      </c>
      <c r="G1257" s="3">
        <f t="shared" si="38"/>
        <v>531677.2071</v>
      </c>
      <c r="H1257" s="3">
        <f t="shared" si="41"/>
        <v>0.17000000004190952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5550.5</v>
      </c>
      <c r="D1259" s="2">
        <f>BILANCA!E255</f>
        <v>-80643.61</v>
      </c>
      <c r="E1259" s="2">
        <v>0</v>
      </c>
      <c r="F1259" s="2">
        <v>0</v>
      </c>
      <c r="G1259" s="3">
        <f t="shared" si="38"/>
        <v>-38778.44328</v>
      </c>
      <c r="H1259" s="3">
        <f t="shared" si="41"/>
        <v>0.88999999999941792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5550.5</v>
      </c>
      <c r="D1260" s="2">
        <f>BILANCA!E256</f>
        <v>0</v>
      </c>
      <c r="E1260" s="2">
        <v>0</v>
      </c>
      <c r="F1260" s="2">
        <v>0</v>
      </c>
      <c r="G1260" s="3">
        <f t="shared" si="38"/>
        <v>1387.625</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5550.5</v>
      </c>
      <c r="D1261" s="2">
        <f>BILANCA!E257</f>
        <v>0</v>
      </c>
      <c r="E1261" s="2">
        <v>0</v>
      </c>
      <c r="F1261" s="2">
        <v>0</v>
      </c>
      <c r="G1261" s="3">
        <f t="shared" si="38"/>
        <v>1393.1755000000001</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80643.61</v>
      </c>
      <c r="E1264" s="2">
        <v>0</v>
      </c>
      <c r="F1264" s="2">
        <v>0</v>
      </c>
      <c r="G1264" s="3">
        <f t="shared" si="38"/>
        <v>40966.953880000001</v>
      </c>
      <c r="H1264" s="3">
        <f t="shared" si="41"/>
        <v>0.38999999999941792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80643.61</v>
      </c>
      <c r="E1265" s="2">
        <v>0</v>
      </c>
      <c r="F1265" s="2">
        <v>0</v>
      </c>
      <c r="G1265" s="3">
        <f t="shared" si="38"/>
        <v>41128.241099999999</v>
      </c>
      <c r="H1265" s="3">
        <f t="shared" si="41"/>
        <v>0.38999999999941792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4147.43</v>
      </c>
      <c r="D1278" s="2">
        <f>BILANCA!E274</f>
        <v>91757.93</v>
      </c>
      <c r="E1278" s="2">
        <v>0</v>
      </c>
      <c r="F1278" s="2">
        <v>0</v>
      </c>
      <c r="G1278" s="3">
        <f t="shared" si="38"/>
        <v>50293.761720000002</v>
      </c>
      <c r="H1278" s="3">
        <f t="shared" si="41"/>
        <v>0.50000000000727596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86433.37</v>
      </c>
      <c r="E1281" s="2">
        <v>0</v>
      </c>
      <c r="F1281" s="2">
        <v>0</v>
      </c>
      <c r="G1281" s="3">
        <f t="shared" si="48"/>
        <v>46846.88654</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86433.37</v>
      </c>
      <c r="E1287" s="2">
        <v>0</v>
      </c>
      <c r="F1287" s="2">
        <v>0</v>
      </c>
      <c r="G1287" s="3">
        <f t="shared" si="48"/>
        <v>47884.08698</v>
      </c>
      <c r="H1287" s="3">
        <f t="shared" si="49"/>
        <v>0.36999999999534339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4147.43</v>
      </c>
      <c r="D1291" s="2">
        <f>BILANCA!E287</f>
        <v>5324.56</v>
      </c>
      <c r="E1291" s="2">
        <v>0</v>
      </c>
      <c r="F1291" s="2">
        <v>0</v>
      </c>
      <c r="G1291" s="3">
        <f t="shared" si="48"/>
        <v>4157.8305500000006</v>
      </c>
      <c r="H1291" s="3">
        <f t="shared" si="49"/>
        <v>0.86999999999989086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4147.43</v>
      </c>
      <c r="D1305" s="2">
        <f>BILANCA!E302</f>
        <v>5324.56</v>
      </c>
      <c r="E1305" s="2">
        <v>0</v>
      </c>
      <c r="F1305" s="2">
        <v>0</v>
      </c>
      <c r="G1305" s="3">
        <f t="shared" si="38"/>
        <v>4364.98225</v>
      </c>
      <c r="H1305" s="3">
        <f t="shared" si="41"/>
        <v>0.86999999999989086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6232.44</v>
      </c>
      <c r="D1306" s="2">
        <f>BILANCA!E303</f>
        <v>96008.6</v>
      </c>
      <c r="E1306" s="2">
        <v>0</v>
      </c>
      <c r="F1306" s="2">
        <v>0</v>
      </c>
      <c r="G1306" s="3">
        <f t="shared" si="38"/>
        <v>58681.89344</v>
      </c>
      <c r="H1306" s="3">
        <f t="shared" si="41"/>
        <v>0.83999999999377906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49.77</v>
      </c>
      <c r="E1311" s="2">
        <v>0</v>
      </c>
      <c r="F1311" s="2">
        <v>0</v>
      </c>
      <c r="G1311" s="3">
        <f t="shared" si="52"/>
        <v>29.961539999999999</v>
      </c>
      <c r="H1311" s="3">
        <f t="shared" si="41"/>
        <v>0.22999999999999687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6232.44</v>
      </c>
      <c r="D1338" s="2">
        <f>BILANCA!E335</f>
        <v>9575.23</v>
      </c>
      <c r="E1338" s="2">
        <v>0</v>
      </c>
      <c r="F1338" s="2">
        <v>0</v>
      </c>
      <c r="G1338" s="3">
        <f t="shared" si="52"/>
        <v>8325.5911999999989</v>
      </c>
      <c r="H1338" s="3">
        <f t="shared" si="41"/>
        <v>0.66999999999916326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73873.2</v>
      </c>
      <c r="D1340" s="2">
        <f>BILANCA!E337</f>
        <v>89477.72</v>
      </c>
      <c r="E1340" s="2">
        <v>0</v>
      </c>
      <c r="F1340" s="2">
        <v>0</v>
      </c>
      <c r="G1340" s="3">
        <f t="shared" si="52"/>
        <v>83433.451199999996</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49.77</v>
      </c>
      <c r="E1383" s="2">
        <v>0</v>
      </c>
      <c r="F1383" s="2">
        <v>0</v>
      </c>
      <c r="G1383" s="3">
        <f t="shared" si="59"/>
        <v>37.128420000000006</v>
      </c>
      <c r="H1383" s="3">
        <f t="shared" si="60"/>
        <v>0.22999999999999687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959037.25</v>
      </c>
      <c r="D1510" s="2">
        <f>'RAS-funkcijski'!E114</f>
        <v>1150843.1000000001</v>
      </c>
      <c r="E1510" s="2">
        <v>0</v>
      </c>
      <c r="F1510" s="2">
        <v>0</v>
      </c>
      <c r="G1510" s="3">
        <f t="shared" si="52"/>
        <v>358679.57949999999</v>
      </c>
      <c r="H1510" s="3">
        <f t="shared" si="63"/>
        <v>0.35000000009313226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959037.25</v>
      </c>
      <c r="D1514" s="2">
        <f>'RAS-funkcijski'!E118</f>
        <v>1150843.1000000001</v>
      </c>
      <c r="E1514" s="2">
        <v>0</v>
      </c>
      <c r="F1514" s="2">
        <v>0</v>
      </c>
      <c r="G1514" s="3">
        <f t="shared" si="52"/>
        <v>371722.47330000001</v>
      </c>
      <c r="H1514" s="3">
        <f t="shared" si="63"/>
        <v>0.35000000009313226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959037.25</v>
      </c>
      <c r="D1516" s="2">
        <f>'RAS-funkcijski'!E120</f>
        <v>1150843.1000000001</v>
      </c>
      <c r="E1516" s="2">
        <v>0</v>
      </c>
      <c r="F1516" s="2">
        <v>0</v>
      </c>
      <c r="G1516" s="3">
        <f t="shared" si="52"/>
        <v>378243.92020000005</v>
      </c>
      <c r="H1516" s="3">
        <f t="shared" si="63"/>
        <v>0.35000000009313226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959037.25</v>
      </c>
      <c r="D1537" s="14">
        <f>'RAS-funkcijski'!E141</f>
        <v>1150843.1000000001</v>
      </c>
      <c r="E1537" s="14">
        <v>0</v>
      </c>
      <c r="F1537" s="14">
        <v>0</v>
      </c>
      <c r="G1537" s="15">
        <f t="shared" si="52"/>
        <v>446719.11265000002</v>
      </c>
      <c r="H1537" s="15">
        <f t="shared" si="63"/>
        <v>0.35000000009313226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27156.43</v>
      </c>
      <c r="E1538" s="7">
        <v>0</v>
      </c>
      <c r="F1538" s="7">
        <v>0</v>
      </c>
      <c r="G1538" s="8">
        <f t="shared" si="52"/>
        <v>54.312860000000001</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27156.43</v>
      </c>
      <c r="E1539" s="2">
        <v>0</v>
      </c>
      <c r="F1539" s="2">
        <v>0</v>
      </c>
      <c r="G1539" s="3">
        <f t="shared" si="52"/>
        <v>108.62572</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27156.43</v>
      </c>
      <c r="E1540" s="2">
        <v>0</v>
      </c>
      <c r="F1540" s="2">
        <v>0</v>
      </c>
      <c r="G1540" s="3">
        <f t="shared" si="52"/>
        <v>162.93858</v>
      </c>
      <c r="H1540" s="3">
        <f t="shared" si="63"/>
        <v>0.43000000000029104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27156.43</v>
      </c>
      <c r="E1542" s="2">
        <v>0</v>
      </c>
      <c r="F1542" s="2">
        <v>0</v>
      </c>
      <c r="G1542" s="3">
        <f t="shared" si="52"/>
        <v>271.5643</v>
      </c>
      <c r="H1542" s="3">
        <f t="shared" si="63"/>
        <v>0.43000000000029104</v>
      </c>
      <c r="I1542" s="11">
        <f t="shared" si="64"/>
        <v>116.77264900007904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73873.2</v>
      </c>
      <c r="D1582" s="7"/>
      <c r="E1582" s="7">
        <v>0</v>
      </c>
      <c r="F1582" s="7">
        <v>0</v>
      </c>
      <c r="G1582" s="8">
        <f t="shared" ref="G1582:G1686" si="70">B1582/1000*C1582</f>
        <v>73.873199999999997</v>
      </c>
      <c r="H1582" s="8">
        <f t="shared" ref="H1582:H1686" si="71">ABS(C1582-ROUND(C1582,0))</f>
        <v>0.19999999999708962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1085020.3800000001</v>
      </c>
      <c r="D1583" s="2">
        <v>0</v>
      </c>
      <c r="E1583" s="2">
        <v>0</v>
      </c>
      <c r="F1583" s="2">
        <v>0</v>
      </c>
      <c r="G1583" s="3">
        <f t="shared" si="70"/>
        <v>2170.0407600000003</v>
      </c>
      <c r="H1583" s="3">
        <f t="shared" si="71"/>
        <v>0.38000000012107193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1065906.9100000001</v>
      </c>
      <c r="D1585" s="2">
        <v>0</v>
      </c>
      <c r="E1585" s="2">
        <v>0</v>
      </c>
      <c r="F1585" s="2">
        <v>0</v>
      </c>
      <c r="G1585" s="3">
        <f t="shared" si="70"/>
        <v>4263.6276400000006</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938000.16</v>
      </c>
      <c r="D1586" s="2">
        <v>0</v>
      </c>
      <c r="E1586" s="2">
        <v>0</v>
      </c>
      <c r="F1586" s="2">
        <v>0</v>
      </c>
      <c r="G1586" s="3">
        <f t="shared" si="70"/>
        <v>4690.0008000000007</v>
      </c>
      <c r="H1586" s="3">
        <f t="shared" si="71"/>
        <v>0.16000000003259629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127906.75</v>
      </c>
      <c r="D1587" s="2">
        <v>0</v>
      </c>
      <c r="E1587" s="2">
        <v>0</v>
      </c>
      <c r="F1587" s="2">
        <v>0</v>
      </c>
      <c r="G1587" s="3">
        <f t="shared" si="70"/>
        <v>767.44050000000004</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12618.52</v>
      </c>
      <c r="D1594" s="2">
        <v>0</v>
      </c>
      <c r="E1594" s="2">
        <v>0</v>
      </c>
      <c r="F1594" s="2">
        <v>0</v>
      </c>
      <c r="G1594" s="3">
        <f t="shared" si="70"/>
        <v>164.04076000000001</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6494.95</v>
      </c>
      <c r="D1601" s="2">
        <v>0</v>
      </c>
      <c r="E1601" s="2">
        <v>0</v>
      </c>
      <c r="F1601" s="2">
        <v>0</v>
      </c>
      <c r="G1601" s="3">
        <f>B1601/1000*C1601</f>
        <v>129.899</v>
      </c>
      <c r="H1601" s="3">
        <f>ABS(C1601-ROUND(C1601,0))</f>
        <v>5.0000000000181899E-2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1069366.0900000001</v>
      </c>
      <c r="D1602" s="2">
        <v>0</v>
      </c>
      <c r="E1602" s="2">
        <v>0</v>
      </c>
      <c r="F1602" s="2">
        <v>0</v>
      </c>
      <c r="G1602" s="3">
        <f t="shared" si="70"/>
        <v>22456.687890000005</v>
      </c>
      <c r="H1602" s="3">
        <f t="shared" si="71"/>
        <v>9.0000000083819032E-2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1050302.3900000001</v>
      </c>
      <c r="D1604" s="2">
        <v>0</v>
      </c>
      <c r="E1604" s="2">
        <v>0</v>
      </c>
      <c r="F1604" s="2">
        <v>0</v>
      </c>
      <c r="G1604" s="3">
        <f t="shared" si="70"/>
        <v>24156.954970000003</v>
      </c>
      <c r="H1604" s="3">
        <f t="shared" si="71"/>
        <v>0.39000000013038516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926493.9</v>
      </c>
      <c r="D1605" s="2">
        <v>0</v>
      </c>
      <c r="E1605" s="2">
        <v>0</v>
      </c>
      <c r="F1605" s="2">
        <v>0</v>
      </c>
      <c r="G1605" s="3">
        <f t="shared" si="70"/>
        <v>22235.853600000002</v>
      </c>
      <c r="H1605" s="3">
        <f t="shared" si="71"/>
        <v>9.9999999976716936E-2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123708.49</v>
      </c>
      <c r="D1606" s="2">
        <v>0</v>
      </c>
      <c r="E1606" s="2">
        <v>0</v>
      </c>
      <c r="F1606" s="2">
        <v>0</v>
      </c>
      <c r="G1606" s="3">
        <f t="shared" si="70"/>
        <v>3092.7122500000005</v>
      </c>
      <c r="H1606" s="3">
        <f t="shared" si="71"/>
        <v>0.49000000000523869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100</v>
      </c>
      <c r="D1612" s="2">
        <v>0</v>
      </c>
      <c r="E1612" s="2">
        <v>0</v>
      </c>
      <c r="F1612" s="2">
        <v>0</v>
      </c>
      <c r="G1612" s="3">
        <f t="shared" si="70"/>
        <v>3.1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12618.52</v>
      </c>
      <c r="D1613" s="2">
        <v>0</v>
      </c>
      <c r="E1613" s="2">
        <v>0</v>
      </c>
      <c r="F1613" s="2">
        <v>0</v>
      </c>
      <c r="G1613" s="3">
        <f t="shared" si="70"/>
        <v>403.79264000000001</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6445.18</v>
      </c>
      <c r="D1620" s="2">
        <v>0</v>
      </c>
      <c r="E1620" s="2">
        <v>0</v>
      </c>
      <c r="F1620" s="2">
        <v>0</v>
      </c>
      <c r="G1620" s="3">
        <f>B1620/1000*C1620</f>
        <v>251.36202</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89527.489999999991</v>
      </c>
      <c r="D1621" s="2">
        <v>0</v>
      </c>
      <c r="E1621" s="2">
        <v>0</v>
      </c>
      <c r="F1621" s="2">
        <v>0</v>
      </c>
      <c r="G1621" s="3">
        <f t="shared" si="70"/>
        <v>3581.0995999999996</v>
      </c>
      <c r="H1621" s="3">
        <f t="shared" si="71"/>
        <v>0.48999999999068677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89527.49</v>
      </c>
      <c r="D1681" s="2">
        <v>0</v>
      </c>
      <c r="E1681" s="2">
        <v>0</v>
      </c>
      <c r="F1681" s="2">
        <v>0</v>
      </c>
      <c r="G1681" s="3">
        <f t="shared" si="70"/>
        <v>8952.7490000000016</v>
      </c>
      <c r="H1681" s="3">
        <f t="shared" si="71"/>
        <v>0.49000000000523869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89477.72</v>
      </c>
      <c r="D1683" s="2">
        <v>0</v>
      </c>
      <c r="E1683" s="2">
        <v>0</v>
      </c>
      <c r="F1683" s="2">
        <v>0</v>
      </c>
      <c r="G1683" s="3">
        <f t="shared" si="70"/>
        <v>9126.7274399999988</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49.77</v>
      </c>
      <c r="D1686" s="14">
        <v>0</v>
      </c>
      <c r="E1686" s="14">
        <v>0</v>
      </c>
      <c r="F1686" s="14">
        <v>0</v>
      </c>
      <c r="G1686" s="15">
        <f t="shared" si="70"/>
        <v>5.2258500000000003</v>
      </c>
      <c r="H1686" s="15">
        <f t="shared" si="71"/>
        <v>0.22999999999999687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12786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948475.04999999993</v>
      </c>
      <c r="I17" s="275">
        <f>'PR-RAS'!E6</f>
        <v>1064648.99</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946211.25</v>
      </c>
      <c r="I18" s="275">
        <f>'PR-RAS'!E152</f>
        <v>1138224.58</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5550.4999999999309</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80643.610000000102</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727205.07</v>
      </c>
      <c r="I22" s="275">
        <f>BILANCA!E7</f>
        <v>712667.16</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84153.069999999992</v>
      </c>
      <c r="I23" s="275">
        <f>BILANCA!E69</f>
        <v>101382.93000000001</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74455.17</v>
      </c>
      <c r="I24" s="275">
        <f>BILANCA!E177</f>
        <v>90268.64</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736902.97000000009</v>
      </c>
      <c r="I25" s="275">
        <f>BILANCA!E251</f>
        <v>723781.45</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959037.25</v>
      </c>
      <c r="I30" s="275">
        <f>'RAS-funkcijski'!E114</f>
        <v>1150843.1000000001</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959037.25</v>
      </c>
      <c r="I31" s="275">
        <f>'RAS-funkcijski'!E141</f>
        <v>1150843.1000000001</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27156.43</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73873.2</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89527.489999999991</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89527.49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68" zoomScaleNormal="100" workbookViewId="0">
      <selection activeCell="E305" sqref="E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948475.04999999993</v>
      </c>
      <c r="E6" s="60">
        <f>E7+E43+E49+E82+E106+E125+E134+E140</f>
        <v>1064648.99</v>
      </c>
      <c r="F6" s="45">
        <f t="shared" ref="F6:F132" si="0">IF(D6&lt;&gt;0,IF(E6/D6&gt;=100,"&gt;&gt;100",E6/D6*100),"-")</f>
        <v>112.24849720612052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847806.57</v>
      </c>
      <c r="E49" s="60">
        <f>E50+E53+E58+E61+E64+E68+E71+E74+E77</f>
        <v>941440.49</v>
      </c>
      <c r="F49" s="45">
        <f t="shared" si="0"/>
        <v>111.0442550592643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847806.57</v>
      </c>
      <c r="E68" s="60">
        <f t="shared" si="11"/>
        <v>941440.49</v>
      </c>
      <c r="F68" s="45">
        <f t="shared" si="0"/>
        <v>111.0442550592643</v>
      </c>
    </row>
    <row r="69" spans="1:6" ht="12.75" customHeight="1" x14ac:dyDescent="0.25">
      <c r="A69" s="63" t="s">
        <v>141</v>
      </c>
      <c r="B69" s="64" t="s">
        <v>142</v>
      </c>
      <c r="C69" s="247" t="s">
        <v>141</v>
      </c>
      <c r="D69" s="194">
        <v>847426.57</v>
      </c>
      <c r="E69" s="194">
        <v>941060.49</v>
      </c>
      <c r="F69" s="45">
        <f t="shared" si="0"/>
        <v>111.04920748472638</v>
      </c>
    </row>
    <row r="70" spans="1:6" ht="12" x14ac:dyDescent="0.25">
      <c r="A70" s="63" t="s">
        <v>143</v>
      </c>
      <c r="B70" s="64" t="s">
        <v>144</v>
      </c>
      <c r="C70" s="247" t="s">
        <v>143</v>
      </c>
      <c r="D70" s="194">
        <v>380</v>
      </c>
      <c r="E70" s="194">
        <v>380</v>
      </c>
      <c r="F70" s="45">
        <f t="shared" si="0"/>
        <v>100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54111.4</v>
      </c>
      <c r="E106" s="60">
        <f>E107+E112+E120+E124</f>
        <v>65820.42</v>
      </c>
      <c r="F106" s="45">
        <f t="shared" si="0"/>
        <v>121.63873047084348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54111.4</v>
      </c>
      <c r="E112" s="60">
        <f t="shared" si="20"/>
        <v>65820.42</v>
      </c>
      <c r="F112" s="45">
        <f t="shared" si="0"/>
        <v>121.63873047084348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54111.4</v>
      </c>
      <c r="E117" s="194">
        <v>65820.42</v>
      </c>
      <c r="F117" s="45">
        <f t="shared" si="0"/>
        <v>121.63873047084348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2720</v>
      </c>
      <c r="E125" s="60">
        <f t="shared" si="22"/>
        <v>1845</v>
      </c>
      <c r="F125" s="45">
        <f t="shared" si="0"/>
        <v>67.830882352941174</v>
      </c>
    </row>
    <row r="126" spans="1:6" ht="12.75" customHeight="1" x14ac:dyDescent="0.25">
      <c r="A126" s="63">
        <v>661</v>
      </c>
      <c r="B126" s="65" t="s">
        <v>255</v>
      </c>
      <c r="C126" s="247" t="s">
        <v>256</v>
      </c>
      <c r="D126" s="60">
        <f t="shared" ref="D126:E126" si="23">SUM(D127:D128)</f>
        <v>420</v>
      </c>
      <c r="E126" s="60">
        <f t="shared" si="23"/>
        <v>395</v>
      </c>
      <c r="F126" s="45">
        <f t="shared" si="0"/>
        <v>94.047619047619051</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420</v>
      </c>
      <c r="E128" s="194">
        <v>395</v>
      </c>
      <c r="F128" s="45">
        <f t="shared" si="0"/>
        <v>94.047619047619051</v>
      </c>
    </row>
    <row r="129" spans="1:6" ht="22.8" x14ac:dyDescent="0.25">
      <c r="A129" s="63">
        <v>663</v>
      </c>
      <c r="B129" s="182" t="s">
        <v>261</v>
      </c>
      <c r="C129" s="247" t="s">
        <v>262</v>
      </c>
      <c r="D129" s="60">
        <f t="shared" ref="D129:E129" si="24">SUM(D130:D133)</f>
        <v>2300</v>
      </c>
      <c r="E129" s="60">
        <f t="shared" si="24"/>
        <v>1450</v>
      </c>
      <c r="F129" s="45">
        <f t="shared" si="0"/>
        <v>63.04347826086957</v>
      </c>
    </row>
    <row r="130" spans="1:6" ht="12.75" customHeight="1" x14ac:dyDescent="0.25">
      <c r="A130" s="63">
        <v>6631</v>
      </c>
      <c r="B130" s="65" t="s">
        <v>263</v>
      </c>
      <c r="C130" s="247" t="s">
        <v>264</v>
      </c>
      <c r="D130" s="194">
        <v>2300</v>
      </c>
      <c r="E130" s="194">
        <v>1450</v>
      </c>
      <c r="F130" s="45">
        <f t="shared" si="0"/>
        <v>63.04347826086957</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43837.08</v>
      </c>
      <c r="E134" s="60">
        <f t="shared" si="25"/>
        <v>55543.08</v>
      </c>
      <c r="F134" s="45">
        <f t="shared" ref="F134:F229" si="26">IF(D134&lt;&gt;0,IF(E134/D134&gt;=100,"&gt;&gt;100",E134/D134*100),"-")</f>
        <v>126.70342093953337</v>
      </c>
    </row>
    <row r="135" spans="1:6" ht="22.8" x14ac:dyDescent="0.25">
      <c r="A135" s="63">
        <v>671</v>
      </c>
      <c r="B135" s="182" t="s">
        <v>273</v>
      </c>
      <c r="C135" s="247" t="s">
        <v>274</v>
      </c>
      <c r="D135" s="60">
        <f t="shared" ref="D135:E135" si="27">SUM(D136:D138)</f>
        <v>43837.08</v>
      </c>
      <c r="E135" s="60">
        <f t="shared" si="27"/>
        <v>55543.08</v>
      </c>
      <c r="F135" s="45">
        <f t="shared" si="26"/>
        <v>126.70342093953337</v>
      </c>
    </row>
    <row r="136" spans="1:6" ht="12.75" customHeight="1" x14ac:dyDescent="0.25">
      <c r="A136" s="63">
        <v>6711</v>
      </c>
      <c r="B136" s="65" t="s">
        <v>275</v>
      </c>
      <c r="C136" s="247" t="s">
        <v>276</v>
      </c>
      <c r="D136" s="194">
        <v>43837.08</v>
      </c>
      <c r="E136" s="194">
        <v>50043.08</v>
      </c>
      <c r="F136" s="45">
        <f t="shared" si="26"/>
        <v>114.15696483433659</v>
      </c>
    </row>
    <row r="137" spans="1:6" ht="22.8" x14ac:dyDescent="0.25">
      <c r="A137" s="63">
        <v>6712</v>
      </c>
      <c r="B137" s="182" t="s">
        <v>277</v>
      </c>
      <c r="C137" s="247" t="s">
        <v>278</v>
      </c>
      <c r="D137" s="194">
        <v>0</v>
      </c>
      <c r="E137" s="194">
        <v>5500</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946211.25</v>
      </c>
      <c r="E152" s="60">
        <f>E153+E164+E202+E221+E230+E262+E273</f>
        <v>1138224.58</v>
      </c>
      <c r="F152" s="45">
        <f t="shared" si="26"/>
        <v>120.2928606059165</v>
      </c>
    </row>
    <row r="153" spans="1:6" ht="12.75" customHeight="1" x14ac:dyDescent="0.25">
      <c r="A153" s="63">
        <v>31</v>
      </c>
      <c r="B153" s="64" t="s">
        <v>308</v>
      </c>
      <c r="C153" s="247" t="s">
        <v>3</v>
      </c>
      <c r="D153" s="60">
        <f t="shared" ref="D153:E153" si="30">D154+D159+D160</f>
        <v>817578.29</v>
      </c>
      <c r="E153" s="60">
        <f t="shared" si="30"/>
        <v>1008866.78</v>
      </c>
      <c r="F153" s="45">
        <f t="shared" si="26"/>
        <v>123.39696299910312</v>
      </c>
    </row>
    <row r="154" spans="1:6" ht="12.75" customHeight="1" x14ac:dyDescent="0.25">
      <c r="A154" s="63">
        <v>311</v>
      </c>
      <c r="B154" s="64" t="s">
        <v>309</v>
      </c>
      <c r="C154" s="247" t="s">
        <v>310</v>
      </c>
      <c r="D154" s="60">
        <f t="shared" ref="D154:E154" si="31">SUM(D155:D158)</f>
        <v>679712.74</v>
      </c>
      <c r="E154" s="60">
        <f t="shared" si="31"/>
        <v>838836.21</v>
      </c>
      <c r="F154" s="45">
        <f t="shared" si="26"/>
        <v>123.41039981095543</v>
      </c>
    </row>
    <row r="155" spans="1:6" ht="12.75" customHeight="1" x14ac:dyDescent="0.25">
      <c r="A155" s="63">
        <v>3111</v>
      </c>
      <c r="B155" s="64" t="s">
        <v>311</v>
      </c>
      <c r="C155" s="247" t="s">
        <v>312</v>
      </c>
      <c r="D155" s="194">
        <v>679712.74</v>
      </c>
      <c r="E155" s="194">
        <v>838836.21</v>
      </c>
      <c r="F155" s="45">
        <f t="shared" si="26"/>
        <v>123.41039981095543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25712.89</v>
      </c>
      <c r="E159" s="194">
        <v>31622.53</v>
      </c>
      <c r="F159" s="45">
        <f t="shared" si="26"/>
        <v>122.98318080931392</v>
      </c>
    </row>
    <row r="160" spans="1:6" ht="12.75" customHeight="1" x14ac:dyDescent="0.25">
      <c r="A160" s="63">
        <v>313</v>
      </c>
      <c r="B160" s="65" t="s">
        <v>321</v>
      </c>
      <c r="C160" s="247" t="s">
        <v>322</v>
      </c>
      <c r="D160" s="60">
        <f t="shared" ref="D160:E160" si="32">SUM(D161:D163)</f>
        <v>112152.66</v>
      </c>
      <c r="E160" s="60">
        <f t="shared" si="32"/>
        <v>138408.04</v>
      </c>
      <c r="F160" s="45">
        <f t="shared" si="26"/>
        <v>123.41039436781973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112152.66</v>
      </c>
      <c r="E162" s="194">
        <v>138408.04</v>
      </c>
      <c r="F162" s="45">
        <f t="shared" si="26"/>
        <v>123.41039436781973</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128260.48</v>
      </c>
      <c r="E164" s="60">
        <f>E165+E170+E178+E188+E189+E194</f>
        <v>129357.80000000002</v>
      </c>
      <c r="F164" s="45">
        <f t="shared" si="26"/>
        <v>100.85554022564082</v>
      </c>
    </row>
    <row r="165" spans="1:6" ht="12.75" customHeight="1" x14ac:dyDescent="0.25">
      <c r="A165" s="63">
        <v>321</v>
      </c>
      <c r="B165" s="64" t="s">
        <v>331</v>
      </c>
      <c r="C165" s="247" t="s">
        <v>332</v>
      </c>
      <c r="D165" s="60">
        <f t="shared" ref="D165:E165" si="33">SUM(D166:D169)</f>
        <v>23435.889999999996</v>
      </c>
      <c r="E165" s="60">
        <f t="shared" si="33"/>
        <v>29105.43</v>
      </c>
      <c r="F165" s="45">
        <f t="shared" si="26"/>
        <v>124.1916991417864</v>
      </c>
    </row>
    <row r="166" spans="1:6" ht="12.75" customHeight="1" x14ac:dyDescent="0.25">
      <c r="A166" s="63">
        <v>3211</v>
      </c>
      <c r="B166" s="64" t="s">
        <v>333</v>
      </c>
      <c r="C166" s="247" t="s">
        <v>334</v>
      </c>
      <c r="D166" s="194">
        <v>10774.38</v>
      </c>
      <c r="E166" s="194">
        <v>13729.73</v>
      </c>
      <c r="F166" s="45">
        <f t="shared" si="26"/>
        <v>127.42942053278242</v>
      </c>
    </row>
    <row r="167" spans="1:6" ht="12.75" customHeight="1" x14ac:dyDescent="0.25">
      <c r="A167" s="63">
        <v>3212</v>
      </c>
      <c r="B167" s="64" t="s">
        <v>335</v>
      </c>
      <c r="C167" s="247" t="s">
        <v>336</v>
      </c>
      <c r="D167" s="194">
        <v>11989.96</v>
      </c>
      <c r="E167" s="194">
        <v>14933.38</v>
      </c>
      <c r="F167" s="45">
        <f t="shared" si="26"/>
        <v>124.54903936293367</v>
      </c>
    </row>
    <row r="168" spans="1:6" ht="12.75" customHeight="1" x14ac:dyDescent="0.25">
      <c r="A168" s="63">
        <v>3213</v>
      </c>
      <c r="B168" s="64" t="s">
        <v>337</v>
      </c>
      <c r="C168" s="247" t="s">
        <v>338</v>
      </c>
      <c r="D168" s="194">
        <v>671.55</v>
      </c>
      <c r="E168" s="194">
        <v>442.32</v>
      </c>
      <c r="F168" s="45">
        <f t="shared" si="26"/>
        <v>65.865534956444051</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12459.7</v>
      </c>
      <c r="E170" s="60">
        <f t="shared" si="34"/>
        <v>13853.92</v>
      </c>
      <c r="F170" s="45">
        <f t="shared" si="26"/>
        <v>111.18983603136512</v>
      </c>
    </row>
    <row r="171" spans="1:6" ht="12.75" customHeight="1" x14ac:dyDescent="0.25">
      <c r="A171" s="63">
        <v>3221</v>
      </c>
      <c r="B171" s="64" t="s">
        <v>343</v>
      </c>
      <c r="C171" s="247" t="s">
        <v>344</v>
      </c>
      <c r="D171" s="194">
        <v>8315.7800000000007</v>
      </c>
      <c r="E171" s="194">
        <v>9629.86</v>
      </c>
      <c r="F171" s="45">
        <f t="shared" si="26"/>
        <v>115.80224585065983</v>
      </c>
    </row>
    <row r="172" spans="1:6" ht="12.75" customHeight="1" x14ac:dyDescent="0.25">
      <c r="A172" s="63">
        <v>3222</v>
      </c>
      <c r="B172" s="64" t="s">
        <v>345</v>
      </c>
      <c r="C172" s="247" t="s">
        <v>346</v>
      </c>
      <c r="D172" s="194">
        <v>0</v>
      </c>
      <c r="E172" s="194"/>
      <c r="F172" s="45" t="str">
        <f t="shared" si="26"/>
        <v>-</v>
      </c>
    </row>
    <row r="173" spans="1:6" ht="12.75" customHeight="1" x14ac:dyDescent="0.25">
      <c r="A173" s="63">
        <v>3223</v>
      </c>
      <c r="B173" s="65" t="s">
        <v>347</v>
      </c>
      <c r="C173" s="247" t="s">
        <v>348</v>
      </c>
      <c r="D173" s="194">
        <v>3544.03</v>
      </c>
      <c r="E173" s="194">
        <v>4167.91</v>
      </c>
      <c r="F173" s="45">
        <f t="shared" si="26"/>
        <v>117.60368845636182</v>
      </c>
    </row>
    <row r="174" spans="1:6" ht="12.75" customHeight="1" x14ac:dyDescent="0.25">
      <c r="A174" s="63">
        <v>3224</v>
      </c>
      <c r="B174" s="65" t="s">
        <v>349</v>
      </c>
      <c r="C174" s="247" t="s">
        <v>350</v>
      </c>
      <c r="D174" s="194">
        <v>57.6</v>
      </c>
      <c r="E174" s="194"/>
      <c r="F174" s="45">
        <f t="shared" si="26"/>
        <v>0</v>
      </c>
    </row>
    <row r="175" spans="1:6" ht="12.75" customHeight="1" x14ac:dyDescent="0.25">
      <c r="A175" s="63">
        <v>3225</v>
      </c>
      <c r="B175" s="65" t="s">
        <v>351</v>
      </c>
      <c r="C175" s="247" t="s">
        <v>352</v>
      </c>
      <c r="D175" s="194">
        <v>542.29</v>
      </c>
      <c r="E175" s="194"/>
      <c r="F175" s="45">
        <f t="shared" si="26"/>
        <v>0</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v>56.15</v>
      </c>
      <c r="F177" s="45" t="str">
        <f t="shared" si="26"/>
        <v>-</v>
      </c>
    </row>
    <row r="178" spans="1:6" ht="12.75" customHeight="1" x14ac:dyDescent="0.25">
      <c r="A178" s="63">
        <v>323</v>
      </c>
      <c r="B178" s="65" t="s">
        <v>357</v>
      </c>
      <c r="C178" s="247" t="s">
        <v>358</v>
      </c>
      <c r="D178" s="60">
        <f t="shared" ref="D178:E178" si="35">SUM(D179:D187)</f>
        <v>74780.56</v>
      </c>
      <c r="E178" s="60">
        <f t="shared" si="35"/>
        <v>69252.320000000007</v>
      </c>
      <c r="F178" s="45">
        <f t="shared" si="26"/>
        <v>92.607383523204433</v>
      </c>
    </row>
    <row r="179" spans="1:6" ht="12.75" customHeight="1" x14ac:dyDescent="0.25">
      <c r="A179" s="63">
        <v>3231</v>
      </c>
      <c r="B179" s="65" t="s">
        <v>359</v>
      </c>
      <c r="C179" s="247" t="s">
        <v>360</v>
      </c>
      <c r="D179" s="194">
        <v>5021.3599999999997</v>
      </c>
      <c r="E179" s="194">
        <v>7976.42</v>
      </c>
      <c r="F179" s="45">
        <f t="shared" si="26"/>
        <v>158.84979368139309</v>
      </c>
    </row>
    <row r="180" spans="1:6" ht="12.75" customHeight="1" x14ac:dyDescent="0.25">
      <c r="A180" s="63">
        <v>3232</v>
      </c>
      <c r="B180" s="65" t="s">
        <v>361</v>
      </c>
      <c r="C180" s="247" t="s">
        <v>362</v>
      </c>
      <c r="D180" s="194">
        <v>8806.58</v>
      </c>
      <c r="E180" s="194">
        <v>12185.56</v>
      </c>
      <c r="F180" s="45">
        <f t="shared" si="26"/>
        <v>138.36881059389682</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1891.14</v>
      </c>
      <c r="E182" s="194">
        <v>2483.4</v>
      </c>
      <c r="F182" s="45">
        <f t="shared" si="26"/>
        <v>131.31761794473175</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1353.78</v>
      </c>
      <c r="E184" s="194">
        <v>1610</v>
      </c>
      <c r="F184" s="45">
        <f t="shared" si="26"/>
        <v>118.92626571525655</v>
      </c>
    </row>
    <row r="185" spans="1:6" ht="12.75" customHeight="1" x14ac:dyDescent="0.25">
      <c r="A185" s="63">
        <v>3237</v>
      </c>
      <c r="B185" s="64" t="s">
        <v>371</v>
      </c>
      <c r="C185" s="247" t="s">
        <v>372</v>
      </c>
      <c r="D185" s="194">
        <v>51462.54</v>
      </c>
      <c r="E185" s="194">
        <v>38559.06</v>
      </c>
      <c r="F185" s="45">
        <f t="shared" si="26"/>
        <v>74.926461072461635</v>
      </c>
    </row>
    <row r="186" spans="1:6" ht="12.75" customHeight="1" x14ac:dyDescent="0.25">
      <c r="A186" s="63">
        <v>3238</v>
      </c>
      <c r="B186" s="64" t="s">
        <v>373</v>
      </c>
      <c r="C186" s="247" t="s">
        <v>374</v>
      </c>
      <c r="D186" s="194">
        <v>4458.83</v>
      </c>
      <c r="E186" s="194">
        <v>4872.83</v>
      </c>
      <c r="F186" s="45">
        <f t="shared" si="26"/>
        <v>109.28494694796618</v>
      </c>
    </row>
    <row r="187" spans="1:6" ht="12.75" customHeight="1" x14ac:dyDescent="0.25">
      <c r="A187" s="63">
        <v>3239</v>
      </c>
      <c r="B187" s="64" t="s">
        <v>375</v>
      </c>
      <c r="C187" s="247" t="s">
        <v>376</v>
      </c>
      <c r="D187" s="194">
        <v>1786.33</v>
      </c>
      <c r="E187" s="194">
        <v>1565.05</v>
      </c>
      <c r="F187" s="45">
        <f t="shared" si="26"/>
        <v>87.612591178561644</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17584.330000000002</v>
      </c>
      <c r="E194" s="60">
        <f t="shared" si="36"/>
        <v>17146.13</v>
      </c>
      <c r="F194" s="45">
        <f t="shared" si="26"/>
        <v>97.508008550794926</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332.11</v>
      </c>
      <c r="E196" s="194">
        <v>332.11</v>
      </c>
      <c r="F196" s="45">
        <f t="shared" si="26"/>
        <v>100</v>
      </c>
    </row>
    <row r="197" spans="1:6" ht="12.75" customHeight="1" x14ac:dyDescent="0.25">
      <c r="A197" s="63">
        <v>3293</v>
      </c>
      <c r="B197" s="64" t="s">
        <v>395</v>
      </c>
      <c r="C197" s="247" t="s">
        <v>396</v>
      </c>
      <c r="D197" s="194">
        <v>7396.16</v>
      </c>
      <c r="E197" s="194">
        <v>3370.16</v>
      </c>
      <c r="F197" s="45">
        <f t="shared" si="26"/>
        <v>45.56634794271622</v>
      </c>
    </row>
    <row r="198" spans="1:6" ht="12.75" customHeight="1" x14ac:dyDescent="0.25">
      <c r="A198" s="63">
        <v>3294</v>
      </c>
      <c r="B198" s="64" t="s">
        <v>397</v>
      </c>
      <c r="C198" s="247" t="s">
        <v>398</v>
      </c>
      <c r="D198" s="194">
        <v>1384</v>
      </c>
      <c r="E198" s="194">
        <v>1432</v>
      </c>
      <c r="F198" s="45">
        <f t="shared" si="26"/>
        <v>103.46820809248555</v>
      </c>
    </row>
    <row r="199" spans="1:6" ht="12.75" customHeight="1" x14ac:dyDescent="0.25">
      <c r="A199" s="63">
        <v>3295</v>
      </c>
      <c r="B199" s="64" t="s">
        <v>399</v>
      </c>
      <c r="C199" s="247" t="s">
        <v>400</v>
      </c>
      <c r="D199" s="194">
        <v>1988</v>
      </c>
      <c r="E199" s="194">
        <v>2496</v>
      </c>
      <c r="F199" s="45">
        <f t="shared" si="26"/>
        <v>125.55331991951711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6484.06</v>
      </c>
      <c r="E201" s="194">
        <v>9515.86</v>
      </c>
      <c r="F201" s="45">
        <f t="shared" si="26"/>
        <v>146.75774129172154</v>
      </c>
    </row>
    <row r="202" spans="1:6" ht="12.75" customHeight="1" x14ac:dyDescent="0.25">
      <c r="A202" s="63">
        <v>34</v>
      </c>
      <c r="B202" s="183" t="s">
        <v>405</v>
      </c>
      <c r="C202" s="247" t="s">
        <v>406</v>
      </c>
      <c r="D202" s="60">
        <f t="shared" ref="D202:E202" si="37">D203+D208+D216</f>
        <v>66.48</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66.48</v>
      </c>
      <c r="E216" s="60">
        <f t="shared" si="40"/>
        <v>0</v>
      </c>
      <c r="F216" s="45">
        <f t="shared" si="26"/>
        <v>0</v>
      </c>
    </row>
    <row r="217" spans="1:6" ht="12.75" customHeight="1" x14ac:dyDescent="0.25">
      <c r="A217" s="63">
        <v>3431</v>
      </c>
      <c r="B217" s="182" t="s">
        <v>435</v>
      </c>
      <c r="C217" s="247" t="s">
        <v>436</v>
      </c>
      <c r="D217" s="194">
        <v>66.48</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306</v>
      </c>
      <c r="E273" s="60">
        <f t="shared" si="60"/>
        <v>0</v>
      </c>
      <c r="F273" s="45">
        <f t="shared" ref="F273:F277" si="61">IF(D273&lt;&gt;0,IF(E273/D273&gt;=100,"&gt;&gt;100",E273/D273*100),"-")</f>
        <v>0</v>
      </c>
    </row>
    <row r="274" spans="1:6" ht="12.75" customHeight="1" x14ac:dyDescent="0.25">
      <c r="A274" s="63">
        <v>381</v>
      </c>
      <c r="B274" s="64" t="s">
        <v>540</v>
      </c>
      <c r="C274" s="247" t="s">
        <v>541</v>
      </c>
      <c r="D274" s="60">
        <f t="shared" ref="D274:E274" si="62">SUM(D275:D277)</f>
        <v>306</v>
      </c>
      <c r="E274" s="60">
        <f t="shared" si="62"/>
        <v>0</v>
      </c>
      <c r="F274" s="45">
        <f t="shared" si="61"/>
        <v>0</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306</v>
      </c>
      <c r="E276" s="194"/>
      <c r="F276" s="45">
        <f t="shared" si="61"/>
        <v>0</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946211.25</v>
      </c>
      <c r="E299" s="60">
        <f>E152-E297+E298</f>
        <v>1138224.58</v>
      </c>
      <c r="F299" s="45">
        <f t="shared" si="68"/>
        <v>120.2928606059165</v>
      </c>
    </row>
    <row r="300" spans="1:6" ht="12.75" customHeight="1" x14ac:dyDescent="0.25">
      <c r="A300" s="63" t="s">
        <v>581</v>
      </c>
      <c r="B300" s="64" t="s">
        <v>592</v>
      </c>
      <c r="C300" s="247" t="s">
        <v>593</v>
      </c>
      <c r="D300" s="60">
        <f>IF(D6&gt;=D299,D6-D299,0)</f>
        <v>2263.7999999999302</v>
      </c>
      <c r="E300" s="60">
        <f>IF(E6&gt;=E299,E6-E299,0)</f>
        <v>0</v>
      </c>
      <c r="F300" s="45">
        <f t="shared" si="68"/>
        <v>0</v>
      </c>
    </row>
    <row r="301" spans="1:6" ht="12.75" customHeight="1" x14ac:dyDescent="0.25">
      <c r="A301" s="63" t="s">
        <v>581</v>
      </c>
      <c r="B301" s="64" t="s">
        <v>594</v>
      </c>
      <c r="C301" s="247" t="s">
        <v>595</v>
      </c>
      <c r="D301" s="60">
        <f>IF(D299&gt;=D6,D299-D6,0)</f>
        <v>0</v>
      </c>
      <c r="E301" s="60">
        <f>IF(E299&gt;=E6,E299-E6,0)</f>
        <v>73575.590000000084</v>
      </c>
      <c r="F301" s="45" t="str">
        <f t="shared" si="68"/>
        <v>-</v>
      </c>
    </row>
    <row r="302" spans="1:6" ht="12.75" customHeight="1" x14ac:dyDescent="0.25">
      <c r="A302" s="63">
        <v>92211</v>
      </c>
      <c r="B302" s="64" t="s">
        <v>596</v>
      </c>
      <c r="C302" s="247" t="s">
        <v>597</v>
      </c>
      <c r="D302" s="194">
        <v>16112.7</v>
      </c>
      <c r="E302" s="194">
        <v>5550.5</v>
      </c>
      <c r="F302" s="45">
        <f t="shared" si="68"/>
        <v>34.44798202660013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4147.43</v>
      </c>
      <c r="E304" s="194">
        <v>91757.93</v>
      </c>
      <c r="F304" s="45">
        <f t="shared" si="68"/>
        <v>2212.4045493233152</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12826</v>
      </c>
      <c r="E360" s="60">
        <f t="shared" si="86"/>
        <v>12618.52</v>
      </c>
      <c r="F360" s="45">
        <f t="shared" si="72"/>
        <v>98.38234835490411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12826</v>
      </c>
      <c r="E373" s="60">
        <f t="shared" si="90"/>
        <v>12618.52</v>
      </c>
      <c r="F373" s="45">
        <f t="shared" si="72"/>
        <v>98.38234835490411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12446</v>
      </c>
      <c r="E379" s="60">
        <f t="shared" si="92"/>
        <v>12238.52</v>
      </c>
      <c r="F379" s="45">
        <f t="shared" si="72"/>
        <v>98.33295838020247</v>
      </c>
    </row>
    <row r="380" spans="1:6" ht="12.75" customHeight="1" x14ac:dyDescent="0.25">
      <c r="A380" s="63">
        <v>4221</v>
      </c>
      <c r="B380" s="64" t="s">
        <v>647</v>
      </c>
      <c r="C380" s="247" t="s">
        <v>739</v>
      </c>
      <c r="D380" s="194">
        <v>1652.04</v>
      </c>
      <c r="E380" s="194">
        <v>835.43</v>
      </c>
      <c r="F380" s="45">
        <f t="shared" si="72"/>
        <v>50.569598799060557</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10793.96</v>
      </c>
      <c r="E385" s="194">
        <v>11403.09</v>
      </c>
      <c r="F385" s="45">
        <f t="shared" si="72"/>
        <v>105.64324863164217</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380</v>
      </c>
      <c r="E393" s="60">
        <f t="shared" si="94"/>
        <v>380</v>
      </c>
      <c r="F393" s="45">
        <f t="shared" si="72"/>
        <v>100</v>
      </c>
    </row>
    <row r="394" spans="1:6" ht="12.75" customHeight="1" x14ac:dyDescent="0.25">
      <c r="A394" s="63">
        <v>4241</v>
      </c>
      <c r="B394" s="64" t="s">
        <v>756</v>
      </c>
      <c r="C394" s="247" t="s">
        <v>757</v>
      </c>
      <c r="D394" s="194">
        <v>380</v>
      </c>
      <c r="E394" s="194">
        <v>380</v>
      </c>
      <c r="F394" s="45">
        <f t="shared" si="72"/>
        <v>100</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12826</v>
      </c>
      <c r="E418" s="60">
        <f t="shared" si="102"/>
        <v>12618.52</v>
      </c>
      <c r="F418" s="45">
        <f t="shared" si="72"/>
        <v>98.38234835490411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948475.04999999993</v>
      </c>
      <c r="E422" s="60">
        <f>E6+E308</f>
        <v>1064648.99</v>
      </c>
      <c r="F422" s="45">
        <f t="shared" si="72"/>
        <v>112.24849720612052</v>
      </c>
    </row>
    <row r="423" spans="1:6" ht="12.75" customHeight="1" x14ac:dyDescent="0.25">
      <c r="A423" s="63" t="s">
        <v>581</v>
      </c>
      <c r="B423" s="64" t="s">
        <v>804</v>
      </c>
      <c r="C423" s="247" t="s">
        <v>805</v>
      </c>
      <c r="D423" s="60">
        <f t="shared" ref="D423:E423" si="103">D299+D360</f>
        <v>959037.25</v>
      </c>
      <c r="E423" s="60">
        <f t="shared" si="103"/>
        <v>1150843.1000000001</v>
      </c>
      <c r="F423" s="45">
        <f t="shared" si="72"/>
        <v>119.99983316602145</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10562.20000000007</v>
      </c>
      <c r="E425" s="60">
        <f t="shared" si="105"/>
        <v>86194.110000000102</v>
      </c>
      <c r="F425" s="45">
        <f t="shared" si="72"/>
        <v>816.06208933744426</v>
      </c>
    </row>
    <row r="426" spans="1:6" ht="12.75" customHeight="1" x14ac:dyDescent="0.25">
      <c r="A426" s="251" t="s">
        <v>810</v>
      </c>
      <c r="B426" s="183" t="s">
        <v>811</v>
      </c>
      <c r="C426" s="252" t="s">
        <v>812</v>
      </c>
      <c r="D426" s="60">
        <f t="shared" ref="D426:E426" si="106">IF(D302-D303+D419-D420&gt;=0,D302-D303+D419-D420,0)</f>
        <v>16112.7</v>
      </c>
      <c r="E426" s="60">
        <f t="shared" si="106"/>
        <v>5550.5</v>
      </c>
      <c r="F426" s="45">
        <f t="shared" si="72"/>
        <v>34.44798202660013</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4147.43</v>
      </c>
      <c r="E428" s="81">
        <f t="shared" si="108"/>
        <v>91757.93</v>
      </c>
      <c r="F428" s="61">
        <f t="shared" si="72"/>
        <v>2212.4045493233152</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948475.04999999993</v>
      </c>
      <c r="E643" s="60">
        <f>E422+E430</f>
        <v>1064648.99</v>
      </c>
      <c r="F643" s="45">
        <f t="shared" si="109"/>
        <v>112.24849720612052</v>
      </c>
    </row>
    <row r="644" spans="1:6" ht="12.75" customHeight="1" x14ac:dyDescent="0.25">
      <c r="A644" s="63" t="s">
        <v>581</v>
      </c>
      <c r="B644" s="64" t="s">
        <v>1237</v>
      </c>
      <c r="C644" s="247" t="s">
        <v>1238</v>
      </c>
      <c r="D644" s="60">
        <f>D423+D535</f>
        <v>959037.25</v>
      </c>
      <c r="E644" s="60">
        <f>E423+E535</f>
        <v>1150843.1000000001</v>
      </c>
      <c r="F644" s="45">
        <f t="shared" si="109"/>
        <v>119.99983316602145</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10562.20000000007</v>
      </c>
      <c r="E646" s="60">
        <f t="shared" si="164"/>
        <v>86194.110000000102</v>
      </c>
      <c r="F646" s="45">
        <f t="shared" si="109"/>
        <v>816.06208933744426</v>
      </c>
    </row>
    <row r="647" spans="1:6" ht="22.8" x14ac:dyDescent="0.25">
      <c r="A647" s="251" t="s">
        <v>1243</v>
      </c>
      <c r="B647" s="64" t="s">
        <v>1244</v>
      </c>
      <c r="C647" s="252" t="s">
        <v>1243</v>
      </c>
      <c r="D647" s="60">
        <f>IF(D426-D427+D641-D642&gt;=0,D426-D427+D641-D642,0)</f>
        <v>16112.7</v>
      </c>
      <c r="E647" s="60">
        <f>IF(E426-E427+E641-E642&gt;=0,E426-E427+E641-E642,0)</f>
        <v>5550.5</v>
      </c>
      <c r="F647" s="45">
        <f t="shared" si="109"/>
        <v>34.44798202660013</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5550.4999999999309</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80643.610000000102</v>
      </c>
      <c r="F650" s="45" t="str">
        <f t="shared" si="109"/>
        <v>-</v>
      </c>
    </row>
    <row r="651" spans="1:6" ht="22.8" x14ac:dyDescent="0.25">
      <c r="A651" s="249" t="s">
        <v>1251</v>
      </c>
      <c r="B651" s="184" t="s">
        <v>1252</v>
      </c>
      <c r="C651" s="250" t="s">
        <v>1251</v>
      </c>
      <c r="D651" s="196">
        <v>73773.2</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30</v>
      </c>
      <c r="E658" s="253">
        <v>33</v>
      </c>
      <c r="F658" s="45">
        <f t="shared" si="167"/>
        <v>110.00000000000001</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27</v>
      </c>
      <c r="E660" s="253">
        <v>29</v>
      </c>
      <c r="F660" s="45">
        <f t="shared" si="167"/>
        <v>107.40740740740742</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844759.9</v>
      </c>
      <c r="E683" s="192">
        <v>938560.49</v>
      </c>
      <c r="F683" s="71">
        <f t="shared" si="167"/>
        <v>111.10381659924909</v>
      </c>
    </row>
    <row r="684" spans="1:6" ht="22.8" x14ac:dyDescent="0.25">
      <c r="A684" s="70">
        <v>63613</v>
      </c>
      <c r="B684" s="182" t="s">
        <v>1317</v>
      </c>
      <c r="C684" s="278" t="s">
        <v>1318</v>
      </c>
      <c r="D684" s="192">
        <v>2666.67</v>
      </c>
      <c r="E684" s="192">
        <v>2500</v>
      </c>
      <c r="F684" s="71">
        <f t="shared" si="167"/>
        <v>93.749882812646476</v>
      </c>
    </row>
    <row r="685" spans="1:6" ht="22.8" x14ac:dyDescent="0.25">
      <c r="A685" s="63">
        <v>63622</v>
      </c>
      <c r="B685" s="244" t="s">
        <v>1319</v>
      </c>
      <c r="C685" s="247" t="s">
        <v>1320</v>
      </c>
      <c r="D685" s="194">
        <v>380</v>
      </c>
      <c r="E685" s="194">
        <v>380</v>
      </c>
      <c r="F685" s="45">
        <f t="shared" si="167"/>
        <v>100</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54111.4</v>
      </c>
      <c r="E724" s="192">
        <v>65820.42</v>
      </c>
      <c r="F724" s="71">
        <f t="shared" si="167"/>
        <v>121.63873047084348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v>2648.64</v>
      </c>
      <c r="F733" s="71">
        <f t="shared" si="167"/>
        <v>600</v>
      </c>
    </row>
    <row r="734" spans="1:6" ht="12.75" customHeight="1" x14ac:dyDescent="0.25">
      <c r="A734" s="70">
        <v>32121</v>
      </c>
      <c r="B734" s="65" t="s">
        <v>1397</v>
      </c>
      <c r="C734" s="278" t="s">
        <v>1398</v>
      </c>
      <c r="D734" s="192">
        <v>11989.96</v>
      </c>
      <c r="E734" s="192">
        <v>14933.38</v>
      </c>
      <c r="F734" s="71">
        <f t="shared" si="167"/>
        <v>124.54903936293367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0</v>
      </c>
      <c r="E736" s="194"/>
      <c r="F736" s="45" t="str">
        <f t="shared" si="167"/>
        <v>-</v>
      </c>
    </row>
    <row r="737" spans="1:6" ht="12.75" customHeight="1" x14ac:dyDescent="0.25">
      <c r="A737" s="63" t="s">
        <v>1403</v>
      </c>
      <c r="B737" s="64" t="s">
        <v>1404</v>
      </c>
      <c r="C737" s="247" t="s">
        <v>1403</v>
      </c>
      <c r="D737" s="194">
        <v>20557.88</v>
      </c>
      <c r="E737" s="194">
        <v>9909.44</v>
      </c>
      <c r="F737" s="45">
        <f t="shared" si="167"/>
        <v>48.202635680332797</v>
      </c>
    </row>
    <row r="738" spans="1:6" ht="12.75" customHeight="1" x14ac:dyDescent="0.25">
      <c r="A738" s="63" t="s">
        <v>1405</v>
      </c>
      <c r="B738" s="64" t="s">
        <v>1406</v>
      </c>
      <c r="C738" s="247" t="s">
        <v>1405</v>
      </c>
      <c r="D738" s="194">
        <v>23789.07</v>
      </c>
      <c r="E738" s="194">
        <v>23706.97</v>
      </c>
      <c r="F738" s="45">
        <f t="shared" si="167"/>
        <v>99.654883524240347</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83" zoomScaleNormal="100" workbookViewId="0">
      <selection activeCell="E304" sqref="E30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811358.1399999999</v>
      </c>
      <c r="E6" s="180">
        <f t="shared" si="0"/>
        <v>814050.09000000008</v>
      </c>
      <c r="F6" s="181">
        <f t="shared" ref="F6:F298" si="1">IF(D6&gt;0,IF(E6/D6&gt;=100,"&gt;&gt;100",E6/D6*100),"-")</f>
        <v>100.33178319995658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727205.07</v>
      </c>
      <c r="E7" s="79">
        <f t="shared" si="2"/>
        <v>712667.16</v>
      </c>
      <c r="F7" s="71">
        <f t="shared" si="1"/>
        <v>98.000851396704377</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727205.07</v>
      </c>
      <c r="E12" s="79">
        <f t="shared" si="3"/>
        <v>712667.16</v>
      </c>
      <c r="F12" s="71">
        <f t="shared" si="1"/>
        <v>98.000851396704377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682153.29</v>
      </c>
      <c r="E13" s="79">
        <f t="shared" si="4"/>
        <v>672830.01</v>
      </c>
      <c r="F13" s="71">
        <f t="shared" si="1"/>
        <v>98.633257343081922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745862.37</v>
      </c>
      <c r="E15" s="192">
        <v>745862.37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63709.08</v>
      </c>
      <c r="E18" s="192">
        <v>73032.36</v>
      </c>
      <c r="F18" s="71">
        <f t="shared" si="1"/>
        <v>114.63414634146341</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33536.429999999993</v>
      </c>
      <c r="E19" s="79">
        <f t="shared" si="5"/>
        <v>31748.070000000007</v>
      </c>
      <c r="F19" s="71">
        <f t="shared" si="1"/>
        <v>94.667410931932878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81969.509999999995</v>
      </c>
      <c r="E20" s="192">
        <v>83082.31</v>
      </c>
      <c r="F20" s="71">
        <f t="shared" si="1"/>
        <v>101.35757795795047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605.08000000000004</v>
      </c>
      <c r="E21" s="192">
        <v>605.08000000000004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15435.66</v>
      </c>
      <c r="E22" s="192">
        <v>15435.66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314232.32000000001</v>
      </c>
      <c r="E25" s="192">
        <v>317028.37</v>
      </c>
      <c r="F25" s="71">
        <f t="shared" si="1"/>
        <v>100.88980344224299</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2027.76</v>
      </c>
      <c r="E26" s="192">
        <v>1750.39</v>
      </c>
      <c r="F26" s="71">
        <f t="shared" si="1"/>
        <v>86.321359529727388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380733.9</v>
      </c>
      <c r="E28" s="192">
        <v>386153.74</v>
      </c>
      <c r="F28" s="71">
        <f t="shared" si="1"/>
        <v>101.42352440904263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996.59999999999854</v>
      </c>
      <c r="E35" s="79">
        <f t="shared" si="7"/>
        <v>1076.58</v>
      </c>
      <c r="F35" s="71">
        <f t="shared" si="1"/>
        <v>108.02528597230598</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10349.459999999999</v>
      </c>
      <c r="E36" s="192">
        <v>10729.46</v>
      </c>
      <c r="F36" s="71">
        <f t="shared" si="1"/>
        <v>103.67168915093154</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9352.86</v>
      </c>
      <c r="E40" s="192">
        <v>9652.8799999999992</v>
      </c>
      <c r="F40" s="71">
        <f t="shared" si="1"/>
        <v>103.20778884747553</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10518.75</v>
      </c>
      <c r="E45" s="79">
        <f t="shared" si="9"/>
        <v>7012.5</v>
      </c>
      <c r="F45" s="71">
        <f t="shared" si="1"/>
        <v>66.666666666666657</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3428.61</v>
      </c>
      <c r="E47" s="192">
        <v>3428.61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34776.44</v>
      </c>
      <c r="E48" s="192">
        <v>34776.44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88456.22</v>
      </c>
      <c r="E49" s="192">
        <v>88456.22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116142.52</v>
      </c>
      <c r="E50" s="192">
        <v>119648.77</v>
      </c>
      <c r="F50" s="71">
        <f t="shared" si="1"/>
        <v>103.01892020252359</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4475.99</v>
      </c>
      <c r="E54" s="192">
        <v>4475.99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4475.99</v>
      </c>
      <c r="E55" s="192">
        <v>4475.99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84153.069999999992</v>
      </c>
      <c r="E69" s="79">
        <f>E70+E82+E88+E119+E135+E147+E165+E171</f>
        <v>101382.93000000001</v>
      </c>
      <c r="F69" s="71">
        <f t="shared" si="1"/>
        <v>120.47442832448063</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49.77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v>49.77</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10379.869999999999</v>
      </c>
      <c r="E147" s="79">
        <f t="shared" si="24"/>
        <v>101333.16</v>
      </c>
      <c r="F147" s="71">
        <f t="shared" si="1"/>
        <v>976.24690867997401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86433.37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86433.37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4147.43</v>
      </c>
      <c r="E160" s="192">
        <v>5324.56</v>
      </c>
      <c r="F160" s="71">
        <f t="shared" si="1"/>
        <v>128.38215473196655</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6232.44</v>
      </c>
      <c r="E162" s="192">
        <v>9575.23</v>
      </c>
      <c r="F162" s="71">
        <f t="shared" si="1"/>
        <v>153.63533383393982</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73773.2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73773.2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811358.14000000013</v>
      </c>
      <c r="E176" s="79">
        <f>E177+E251</f>
        <v>814050.09</v>
      </c>
      <c r="F176" s="71">
        <f t="shared" si="1"/>
        <v>100.33178319995653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74455.17</v>
      </c>
      <c r="E177" s="79">
        <f>E178+E197+E203+E219+E247+E248</f>
        <v>90268.64</v>
      </c>
      <c r="F177" s="71">
        <f t="shared" si="1"/>
        <v>121.23891463816415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73873.2</v>
      </c>
      <c r="E178" s="79">
        <f>SUM(E179:E181)+E185+E186+SUM(E194:E196)</f>
        <v>89477.72</v>
      </c>
      <c r="F178" s="71">
        <f t="shared" si="1"/>
        <v>121.1233843937991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72322.149999999994</v>
      </c>
      <c r="E179" s="192">
        <v>83828.41</v>
      </c>
      <c r="F179" s="71">
        <f t="shared" si="1"/>
        <v>115.90973166588661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1451.05</v>
      </c>
      <c r="E180" s="192">
        <v>5649.31</v>
      </c>
      <c r="F180" s="71">
        <f t="shared" si="1"/>
        <v>389.32566072843804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100</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49.77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581.97</v>
      </c>
      <c r="E248" s="79">
        <f t="shared" si="37"/>
        <v>741.15</v>
      </c>
      <c r="F248" s="71">
        <f t="shared" si="1"/>
        <v>127.35192535697715</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581.97</v>
      </c>
      <c r="E250" s="192">
        <v>741.15</v>
      </c>
      <c r="F250" s="71">
        <f t="shared" si="1"/>
        <v>127.35192535697715</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736902.97000000009</v>
      </c>
      <c r="E251" s="79">
        <f>+E252+E255-E264+E274+E291</f>
        <v>723781.45</v>
      </c>
      <c r="F251" s="71">
        <f t="shared" si="1"/>
        <v>98.219369369619969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727205.04</v>
      </c>
      <c r="E252" s="79">
        <f>E253-E254</f>
        <v>712667.13</v>
      </c>
      <c r="F252" s="71">
        <f t="shared" si="1"/>
        <v>98.000851314231809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727205.04</v>
      </c>
      <c r="E253" s="192">
        <v>712667.13</v>
      </c>
      <c r="F253" s="71">
        <f t="shared" si="1"/>
        <v>98.000851314231809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5550.5</v>
      </c>
      <c r="E255" s="79">
        <f>E256-E260</f>
        <v>-80643.61</v>
      </c>
      <c r="F255" s="71">
        <f t="shared" si="1"/>
        <v>-1452.9071254841906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5550.5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5550.5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80643.61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80643.61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4147.43</v>
      </c>
      <c r="E274" s="79">
        <f>SUM(E275:E277)+SUM(E286:E290)</f>
        <v>91757.93</v>
      </c>
      <c r="F274" s="71">
        <f t="shared" si="1"/>
        <v>2212.4045493233152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86433.37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86433.37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4147.43</v>
      </c>
      <c r="E287" s="192">
        <v>5324.56</v>
      </c>
      <c r="F287" s="71">
        <f t="shared" si="39"/>
        <v>128.38215473196655</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4147.43</v>
      </c>
      <c r="E302" s="192">
        <v>5324.56</v>
      </c>
      <c r="F302" s="71">
        <f t="shared" si="43"/>
        <v>128.38215473196655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6232.44</v>
      </c>
      <c r="E303" s="192">
        <v>96008.6</v>
      </c>
      <c r="F303" s="71">
        <f t="shared" si="43"/>
        <v>1540.4656924093936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49.77</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6232.44</v>
      </c>
      <c r="E335" s="192">
        <v>9575.23</v>
      </c>
      <c r="F335" s="71">
        <f t="shared" si="43"/>
        <v>153.63533383393982</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73873.2</v>
      </c>
      <c r="E337" s="192">
        <v>89477.72</v>
      </c>
      <c r="F337" s="71">
        <f t="shared" si="43"/>
        <v>121.1233843937991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49.77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8"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959037.25</v>
      </c>
      <c r="E114" s="60">
        <f t="shared" si="22"/>
        <v>1150843.1000000001</v>
      </c>
      <c r="F114" s="45">
        <f t="shared" si="1"/>
        <v>119.99983316602145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959037.25</v>
      </c>
      <c r="E118" s="60">
        <f t="shared" si="24"/>
        <v>1150843.1000000001</v>
      </c>
      <c r="F118" s="45">
        <f t="shared" si="1"/>
        <v>119.99983316602145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959037.25</v>
      </c>
      <c r="E120" s="194">
        <v>1150843.1000000001</v>
      </c>
      <c r="F120" s="45">
        <f t="shared" si="1"/>
        <v>119.99983316602145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959037.25</v>
      </c>
      <c r="E141" s="81">
        <f t="shared" si="28"/>
        <v>1150843.1000000001</v>
      </c>
      <c r="F141" s="61">
        <f t="shared" si="1"/>
        <v>119.99983316602145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51" sqref="D51:E5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27156.43</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27156.43</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27156.43</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27156.43</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73873.2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1085020.3800000001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1065906.9100000001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938000.16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127906.75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12618.52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6494.95</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1069366.0900000001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1050302.3900000001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926493.9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123708.49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100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12618.52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6445.18</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89527.489999999991</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89527.49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89477.72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49.77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12786</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Melina Papesa</cp:lastModifiedBy>
  <cp:lastPrinted>2026-01-30T08:53:57Z</cp:lastPrinted>
  <dcterms:created xsi:type="dcterms:W3CDTF">2022-04-01T05:14:30Z</dcterms:created>
  <dcterms:modified xsi:type="dcterms:W3CDTF">2026-01-30T16:00:36Z</dcterms:modified>
</cp:coreProperties>
</file>